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arrivagroup-my.sharepoint.com/personal/butler-leer_arriva_co_uk/Documents/ICAEW/Financial Modelling Lunch and Learn Webinar/"/>
    </mc:Choice>
  </mc:AlternateContent>
  <xr:revisionPtr revIDLastSave="122" documentId="8_{F9E23DD8-AAFE-4C75-A69B-8ED9D8EC0787}" xr6:coauthVersionLast="47" xr6:coauthVersionMax="47" xr10:uidLastSave="{F2FF3683-F92D-40E6-8A23-3AAE1235414B}"/>
  <bookViews>
    <workbookView xWindow="-108" yWindow="-108" windowWidth="23256" windowHeight="13896" xr2:uid="{9FB320B5-ABA0-41CF-AAE3-8B4DCACDCEB2}"/>
  </bookViews>
  <sheets>
    <sheet name="Index" sheetId="5" r:id="rId1"/>
    <sheet name="Inputs &gt;&gt;" sheetId="10" r:id="rId2"/>
    <sheet name="I1_Gen_Inputs" sheetId="18" r:id="rId3"/>
    <sheet name="Calculations &gt;&gt;" sheetId="11" r:id="rId4"/>
    <sheet name="C1_TimelineA" sheetId="1" r:id="rId5"/>
    <sheet name="Template" sheetId="9" r:id="rId6"/>
  </sheets>
  <definedNames>
    <definedName name="Model_Error">Index!$A$2</definedName>
    <definedName name="rEndDate">I1_Gen_Inputs!$K$18</definedName>
    <definedName name="rMonthsInYear">I1_Gen_Inputs!$K$12</definedName>
    <definedName name="rStartDate">I1_Gen_Inputs!$K$17</definedName>
    <definedName name="rTolerance">I1_Gen_Inputs!$K$11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8" i="18" l="1"/>
  <c r="O18" i="18"/>
  <c r="O17" i="18"/>
  <c r="A17" i="18" l="1"/>
  <c r="B2" i="18" a="1"/>
  <c r="B2" i="18" s="1"/>
  <c r="E13" i="5" s="1"/>
  <c r="B2" i="9" a="1"/>
  <c r="B2" i="9" s="1"/>
  <c r="E21" i="5" s="1"/>
  <c r="B2" i="1" a="1"/>
  <c r="B2" i="1" s="1"/>
  <c r="E17" i="5" s="1"/>
  <c r="B2" i="5" a="1"/>
  <c r="B2" i="5" s="1"/>
  <c r="E9" i="5" s="1"/>
  <c r="A18" i="18" l="1"/>
  <c r="A3" i="18" s="1"/>
  <c r="A13" i="5" s="1"/>
  <c r="M11" i="1" l="1"/>
  <c r="M12" i="1" l="1"/>
  <c r="M14" i="1" s="1"/>
  <c r="M2" i="1"/>
  <c r="N11" i="1"/>
  <c r="M18" i="1" l="1"/>
  <c r="M13" i="1"/>
  <c r="O11" i="1"/>
  <c r="N12" i="1"/>
  <c r="N2" i="1"/>
  <c r="M3" i="1"/>
  <c r="M15" i="1" l="1"/>
  <c r="N14" i="1"/>
  <c r="N13" i="1"/>
  <c r="M17" i="1"/>
  <c r="M19" i="1" s="1"/>
  <c r="P11" i="1"/>
  <c r="O2" i="1"/>
  <c r="O12" i="1"/>
  <c r="N3" i="1"/>
  <c r="M7" i="1" l="1"/>
  <c r="M20" i="1"/>
  <c r="M6" i="1" s="1"/>
  <c r="N18" i="1"/>
  <c r="N15" i="1"/>
  <c r="M22" i="1"/>
  <c r="O14" i="1"/>
  <c r="O13" i="1"/>
  <c r="N17" i="1"/>
  <c r="O3" i="1"/>
  <c r="Q11" i="1"/>
  <c r="P2" i="1"/>
  <c r="P12" i="1"/>
  <c r="N22" i="1" l="1"/>
  <c r="O18" i="1"/>
  <c r="O15" i="1"/>
  <c r="N19" i="1"/>
  <c r="P13" i="1"/>
  <c r="P14" i="1"/>
  <c r="O17" i="1"/>
  <c r="P3" i="1"/>
  <c r="R11" i="1"/>
  <c r="Q12" i="1"/>
  <c r="Q2" i="1"/>
  <c r="N20" i="1" l="1"/>
  <c r="N6" i="1" s="1"/>
  <c r="N7" i="1"/>
  <c r="O19" i="1"/>
  <c r="O22" i="1"/>
  <c r="P18" i="1"/>
  <c r="P15" i="1"/>
  <c r="Q13" i="1"/>
  <c r="Q14" i="1"/>
  <c r="P17" i="1"/>
  <c r="Q3" i="1"/>
  <c r="S11" i="1"/>
  <c r="R2" i="1"/>
  <c r="R12" i="1"/>
  <c r="O20" i="1" l="1"/>
  <c r="O6" i="1" s="1"/>
  <c r="O7" i="1"/>
  <c r="P22" i="1"/>
  <c r="Q18" i="1"/>
  <c r="Q15" i="1"/>
  <c r="P19" i="1"/>
  <c r="R13" i="1"/>
  <c r="R14" i="1"/>
  <c r="Q17" i="1"/>
  <c r="R3" i="1"/>
  <c r="T11" i="1"/>
  <c r="S12" i="1"/>
  <c r="S2" i="1"/>
  <c r="P20" i="1" l="1"/>
  <c r="P6" i="1" s="1"/>
  <c r="P7" i="1"/>
  <c r="Q22" i="1"/>
  <c r="R18" i="1"/>
  <c r="R15" i="1"/>
  <c r="Q19" i="1"/>
  <c r="S13" i="1"/>
  <c r="S14" i="1"/>
  <c r="R17" i="1"/>
  <c r="S3" i="1"/>
  <c r="U11" i="1"/>
  <c r="T2" i="1"/>
  <c r="T12" i="1"/>
  <c r="Q20" i="1" l="1"/>
  <c r="Q6" i="1" s="1"/>
  <c r="Q7" i="1"/>
  <c r="R22" i="1"/>
  <c r="S18" i="1"/>
  <c r="S15" i="1"/>
  <c r="R19" i="1"/>
  <c r="T14" i="1"/>
  <c r="T13" i="1"/>
  <c r="S17" i="1"/>
  <c r="T3" i="1"/>
  <c r="U2" i="1"/>
  <c r="U12" i="1"/>
  <c r="V11" i="1"/>
  <c r="R20" i="1" l="1"/>
  <c r="R6" i="1" s="1"/>
  <c r="R7" i="1"/>
  <c r="S22" i="1"/>
  <c r="T18" i="1"/>
  <c r="T15" i="1"/>
  <c r="S19" i="1"/>
  <c r="U14" i="1"/>
  <c r="U13" i="1"/>
  <c r="T17" i="1"/>
  <c r="V2" i="1"/>
  <c r="V12" i="1"/>
  <c r="W11" i="1"/>
  <c r="U3" i="1"/>
  <c r="S20" i="1" l="1"/>
  <c r="S6" i="1" s="1"/>
  <c r="S7" i="1"/>
  <c r="T22" i="1"/>
  <c r="U18" i="1"/>
  <c r="U5" i="1" s="1"/>
  <c r="U15" i="1"/>
  <c r="T19" i="1"/>
  <c r="U17" i="1"/>
  <c r="V14" i="1"/>
  <c r="V13" i="1"/>
  <c r="W2" i="1"/>
  <c r="W12" i="1"/>
  <c r="V3" i="1"/>
  <c r="T5" i="1"/>
  <c r="S5" i="1"/>
  <c r="R5" i="1"/>
  <c r="Q5" i="1"/>
  <c r="P5" i="1"/>
  <c r="O5" i="1"/>
  <c r="N5" i="1"/>
  <c r="M5" i="1"/>
  <c r="T4" i="1"/>
  <c r="S4" i="1"/>
  <c r="R4" i="1"/>
  <c r="Q4" i="1"/>
  <c r="N4" i="1"/>
  <c r="T20" i="1" l="1"/>
  <c r="T6" i="1" s="1"/>
  <c r="T7" i="1"/>
  <c r="U22" i="1"/>
  <c r="V18" i="1"/>
  <c r="V15" i="1"/>
  <c r="U4" i="1"/>
  <c r="U19" i="1"/>
  <c r="W13" i="1"/>
  <c r="W14" i="1"/>
  <c r="V17" i="1"/>
  <c r="V4" i="1" s="1"/>
  <c r="W3" i="1"/>
  <c r="O4" i="1"/>
  <c r="P4" i="1"/>
  <c r="U20" i="1" l="1"/>
  <c r="U6" i="1" s="1"/>
  <c r="U7" i="1"/>
  <c r="V22" i="1"/>
  <c r="W18" i="1"/>
  <c r="W15" i="1"/>
  <c r="V19" i="1"/>
  <c r="V5" i="1"/>
  <c r="W17" i="1"/>
  <c r="W4" i="1" s="1"/>
  <c r="Q16" i="9"/>
  <c r="P16" i="9"/>
  <c r="O16" i="9"/>
  <c r="R16" i="9"/>
  <c r="N16" i="9"/>
  <c r="M16" i="9"/>
  <c r="V20" i="1" l="1"/>
  <c r="V6" i="1" s="1"/>
  <c r="V7" i="1"/>
  <c r="S16" i="9"/>
  <c r="W22" i="1"/>
  <c r="W19" i="1"/>
  <c r="W5" i="1"/>
  <c r="W20" i="1" l="1"/>
  <c r="W6" i="1" s="1"/>
  <c r="W7" i="1"/>
  <c r="A27" i="1"/>
  <c r="A3" i="1" s="1"/>
  <c r="A17" i="5" s="1"/>
  <c r="T16" i="9"/>
  <c r="V16" i="9" l="1"/>
  <c r="J14" i="9"/>
  <c r="U16" i="9"/>
  <c r="M4" i="1" l="1"/>
  <c r="W16" i="9" l="1"/>
  <c r="J13" i="9"/>
  <c r="J16" i="9" s="1"/>
  <c r="A3" i="9" l="1"/>
  <c r="A21" i="5" s="1"/>
  <c r="A2" i="5" l="1"/>
  <c r="A2" i="1" l="1"/>
  <c r="A2" i="18"/>
  <c r="A2"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<sst xmlns="http://schemas.openxmlformats.org/spreadsheetml/2006/main" count="76" uniqueCount="57">
  <si>
    <t>Units</t>
  </si>
  <si>
    <t>End of Sheet</t>
  </si>
  <si>
    <t>Sheets</t>
  </si>
  <si>
    <t>Period Start</t>
  </si>
  <si>
    <t>Period End</t>
  </si>
  <si>
    <t>Timeline</t>
  </si>
  <si>
    <t>Days in Period</t>
  </si>
  <si>
    <t>Admin Sheets</t>
  </si>
  <si>
    <t>Input Sheets</t>
  </si>
  <si>
    <t>Calculation Sheets</t>
  </si>
  <si>
    <t>£'000</t>
  </si>
  <si>
    <t>%</t>
  </si>
  <si>
    <t>Tolerance</t>
  </si>
  <si>
    <t>rTolerance</t>
  </si>
  <si>
    <t>Counter</t>
  </si>
  <si>
    <t>Date</t>
  </si>
  <si>
    <t>Start Date</t>
  </si>
  <si>
    <t>Year</t>
  </si>
  <si>
    <t>rStartDate</t>
  </si>
  <si>
    <t>End Date</t>
  </si>
  <si>
    <t>rEndDate</t>
  </si>
  <si>
    <t>#</t>
  </si>
  <si>
    <t>Months in Year</t>
  </si>
  <si>
    <t>rMonthsInYear</t>
  </si>
  <si>
    <t>Working Days in Period</t>
  </si>
  <si>
    <t>% of Full Year</t>
  </si>
  <si>
    <t>Full Year Start</t>
  </si>
  <si>
    <t>Full Year End</t>
  </si>
  <si>
    <t>Days in Full Year</t>
  </si>
  <si>
    <t>Model Constants</t>
  </si>
  <si>
    <t>Check</t>
  </si>
  <si>
    <t>Timeline Length</t>
  </si>
  <si>
    <t>Annual Timeline</t>
  </si>
  <si>
    <t>Total</t>
  </si>
  <si>
    <t xml:space="preserve">CHECKS </t>
  </si>
  <si>
    <t>Heading 2</t>
  </si>
  <si>
    <t>Label 1</t>
  </si>
  <si>
    <t>Label 2</t>
  </si>
  <si>
    <t>Example Section</t>
  </si>
  <si>
    <t>Styles</t>
  </si>
  <si>
    <t>Input %</t>
  </si>
  <si>
    <t>Input Decimal</t>
  </si>
  <si>
    <t>Total Style</t>
  </si>
  <si>
    <t>Feed Style Decimal</t>
  </si>
  <si>
    <t>Feed Style %</t>
  </si>
  <si>
    <t>Calc Style Decimal</t>
  </si>
  <si>
    <t>Calc Style %</t>
  </si>
  <si>
    <t>Template</t>
  </si>
  <si>
    <t>Feed Style Date</t>
  </si>
  <si>
    <t>Calc Style Date</t>
  </si>
  <si>
    <t>Input Date</t>
  </si>
  <si>
    <t>Input Gen</t>
  </si>
  <si>
    <t>Input Styles</t>
  </si>
  <si>
    <t>Calculation Styles</t>
  </si>
  <si>
    <t>This model has been developed solely for demonstration, illustration, and training purposes. It has not been fully validated for operational use and should not be relied upon for business, financial, commercial, legal, or investment decisions. Any outputs, assumptions, calculations, or results produced by this model are illustrative only and may not reflect actual outcomes.</t>
  </si>
  <si>
    <t>Valid Date</t>
  </si>
  <si>
    <t>Start Date &lt; End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</si>
</sst>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dd\ mmm\ yy;&quot;Err&quot;;\-"/>
    <numFmt numFmtId="166" formatCode="#,##0;[Red]\(#,##0\);\-"/>
    <numFmt numFmtId="168" formatCode="#,##0.0%;\(#,##0.0%\);\-"/>
    <numFmt numFmtId="170" formatCode="#,##0.000;\(#,##0.000\);\-"/>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3"/>
      <color rgb="FF008091"/>
      <name val="Calibri"/>
      <family val="2"/>
      <scheme val="minor"/>
    </font>
    <font>
      <sz val="10"/>
      <color rgb="FFFF0000"/>
      <name val="Calibri"/>
      <family val="2"/>
      <scheme val="minor"/>
    </font>
    <font>
      <sz val="11"/>
      <color indexed="23"/>
      <name val="Arial"/>
      <family val="2"/>
    </font>
    <font>
      <i/>
      <sz val="11"/>
      <color theme="1"/>
      <name val="Calibri"/>
      <family val="2"/>
      <scheme val="minor"/>
    </font>
    <font>
      <sz val="8"/>
      <name val="Calibri"/>
      <family val="2"/>
      <scheme val="minor"/>
    </font>
    <font>
      <u/>
      <sz val="11"/>
      <color theme="10"/>
      <name val="Calibri"/>
      <family val="2"/>
      <scheme val="minor"/>
    </font>
    <font>
      <b/>
      <i/>
      <sz val="11"/>
      <color rgb="FFFF0000"/>
      <name val="Calibri"/>
      <family val="2"/>
      <scheme val="minor"/>
    </font>
    <font>
      <sz val="11"/>
      <color theme="9" tint="-0.24994659260841701"/>
      <name val="Calibri"/>
      <family val="2"/>
      <scheme val="minor"/>
    </font>
    <font>
      <b/>
      <sz val="14"/>
      <color theme="0"/>
      <name val="Calibri"/>
      <family val="2"/>
      <scheme val="minor"/>
    </font>
    <font>
      <sz val="11"/>
      <color theme="4" tint="-0.24994659260841701"/>
      <name val="Calibri"/>
      <family val="2"/>
      <scheme val="minor"/>
    </font>
    <font>
      <i/>
      <sz val="10"/>
      <color theme="2" tint="-0.499984740745262"/>
      <name val="Calibri"/>
      <family val="2"/>
      <scheme val="minor"/>
    </font>
  </fonts>
  <fills count="8">
    <fill>
      <patternFill patternType="none"/>
    </fill>
    <fill>
      <patternFill patternType="gray125"/>
    </fill>
    <fill>
      <patternFill patternType="solid">
        <fgColor rgb="FFFF0000"/>
        <bgColor indexed="64"/>
      </patternFill>
    </fill>
    <fill>
      <patternFill patternType="solid">
        <fgColor indexed="22"/>
        <bgColor indexed="64"/>
      </patternFill>
    </fill>
    <fill>
      <patternFill patternType="solid">
        <fgColor rgb="FFFFFFCC"/>
        <bgColor indexed="64"/>
      </patternFill>
    </fill>
    <fill>
      <patternFill patternType="solid">
        <fgColor theme="0"/>
        <bgColor indexed="64"/>
      </patternFill>
    </fill>
    <fill>
      <patternFill patternType="solid">
        <fgColor theme="0" tint="-0.14996795556505021"/>
        <bgColor indexed="64"/>
      </patternFill>
    </fill>
    <fill>
      <patternFill patternType="solid">
        <fgColor theme="4" tint="-0.499984740745262"/>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dashed">
        <color indexed="55"/>
      </left>
      <right style="dashed">
        <color indexed="55"/>
      </right>
      <top style="dashed">
        <color indexed="55"/>
      </top>
      <bottom style="dashed">
        <color indexed="55"/>
      </bottom>
      <diagonal/>
    </border>
    <border>
      <left style="thin">
        <color auto="1"/>
      </left>
      <right style="thin">
        <color auto="1"/>
      </right>
      <top style="thin">
        <color auto="1"/>
      </top>
      <bottom style="thin">
        <color auto="1"/>
      </bottom>
      <diagonal/>
    </border>
    <border>
      <left/>
      <right/>
      <top style="thin">
        <color theme="1"/>
      </top>
      <bottom style="double">
        <color theme="1"/>
      </bottom>
      <diagonal/>
    </border>
  </borders>
  <cellStyleXfs count="23">
    <xf numFmtId="0" fontId="0" fillId="0" borderId="0" applyAlignment="0"/>
    <xf numFmtId="164" fontId="4" fillId="0" borderId="0" applyNumberFormat="0" applyAlignment="0"/>
    <xf numFmtId="164" fontId="3" fillId="2" borderId="0">
      <alignment horizontal="center"/>
    </xf>
    <xf numFmtId="0" fontId="1" fillId="0" borderId="1" applyAlignment="0">
      <alignment horizontal="center"/>
    </xf>
    <xf numFmtId="164" fontId="11" fillId="0" borderId="1" applyAlignment="0">
      <alignment horizontal="center"/>
    </xf>
    <xf numFmtId="165" fontId="1" fillId="0" borderId="1" applyAlignment="0"/>
    <xf numFmtId="0" fontId="11" fillId="5" borderId="1" applyAlignment="0">
      <alignment horizontal="center"/>
    </xf>
    <xf numFmtId="164" fontId="1" fillId="0" borderId="1" applyAlignment="0">
      <alignment horizontal="center"/>
    </xf>
    <xf numFmtId="165" fontId="11" fillId="0" borderId="1" applyAlignment="0"/>
    <xf numFmtId="0" fontId="5" fillId="0" borderId="0" applyAlignment="0"/>
    <xf numFmtId="0" fontId="14" fillId="0" borderId="0">
      <alignment horizontal="center" vertical="center"/>
    </xf>
    <xf numFmtId="168" fontId="1" fillId="0" borderId="1" applyAlignment="0"/>
    <xf numFmtId="0" fontId="12" fillId="7" borderId="0">
      <alignment horizontal="left"/>
    </xf>
    <xf numFmtId="168" fontId="11" fillId="0" borderId="1" applyAlignment="0"/>
    <xf numFmtId="0" fontId="6" fillId="3" borderId="2" applyNumberFormat="0" applyAlignment="0">
      <alignment vertical="center"/>
    </xf>
    <xf numFmtId="168" fontId="13" fillId="4" borderId="1" applyAlignment="0">
      <protection locked="0"/>
    </xf>
    <xf numFmtId="164" fontId="13" fillId="4" borderId="1" applyAlignment="0">
      <protection locked="0"/>
    </xf>
    <xf numFmtId="170" fontId="13" fillId="4" borderId="1" applyAlignment="0">
      <protection locked="0"/>
    </xf>
    <xf numFmtId="165" fontId="13" fillId="4" borderId="1" applyAlignment="0">
      <protection locked="0"/>
    </xf>
    <xf numFmtId="0" fontId="13" fillId="4" borderId="1" applyAlignment="0">
      <protection locked="0"/>
    </xf>
    <xf numFmtId="0" fontId="2" fillId="6" borderId="3" applyNumberFormat="0">
      <alignment horizontal="center" wrapText="1"/>
    </xf>
    <xf numFmtId="164" fontId="2" fillId="0" borderId="4" applyAlignment="0">
      <alignment horizontal="center"/>
    </xf>
    <xf numFmtId="0" fontId="9" fillId="0" borderId="0" applyNumberFormat="0" applyFill="0" applyBorder="0" applyAlignment="0" applyProtection="0"/>
  </cellStyleXfs>
  <cellXfs count="35">
    <xf numFmtId="0" fontId="0" fillId="0" borderId="0" xfId="0"/>
    <xf numFmtId="0" fontId="6" fillId="3" borderId="2" xfId="14" applyAlignment="1">
      <alignment horizontal="center"/>
    </xf>
    <xf numFmtId="0" fontId="12" fillId="7" borderId="0" xfId="12">
      <alignment horizontal="left"/>
    </xf>
    <xf numFmtId="164" fontId="3" fillId="2" borderId="0" xfId="2">
      <alignment horizontal="center"/>
    </xf>
    <xf numFmtId="0" fontId="0" fillId="0" borderId="0" xfId="0" applyAlignment="1">
      <alignment wrapText="1"/>
    </xf>
    <xf numFmtId="0" fontId="0" fillId="0" borderId="0" xfId="0" applyAlignment="1">
      <alignment vertical="center"/>
    </xf>
    <xf numFmtId="0" fontId="11" fillId="5" borderId="1" xfId="6" applyAlignment="1">
      <alignment horizontal="center" vertical="center" wrapText="1"/>
    </xf>
    <xf numFmtId="166" fontId="4" fillId="0" borderId="0" xfId="1" applyNumberFormat="1" applyAlignment="1">
      <alignment horizontal="centerContinuous"/>
    </xf>
    <xf numFmtId="165" fontId="11" fillId="0" borderId="1" xfId="8" applyAlignment="1">
      <alignment horizontal="center"/>
    </xf>
    <xf numFmtId="0" fontId="14" fillId="0" borderId="0" xfId="10">
      <alignment horizontal="center" vertical="center"/>
    </xf>
    <xf numFmtId="0" fontId="6" fillId="3" borderId="2" xfId="14" applyAlignment="1"/>
    <xf numFmtId="164" fontId="11" fillId="0" borderId="1" xfId="4">
      <alignment horizontal="center"/>
    </xf>
    <xf numFmtId="164" fontId="1" fillId="0" borderId="1" xfId="7" applyAlignment="1">
      <alignment horizontal="center"/>
    </xf>
    <xf numFmtId="0" fontId="2" fillId="0" borderId="0" xfId="0" applyFont="1"/>
    <xf numFmtId="164" fontId="13" fillId="4" borderId="1" xfId="16" applyAlignment="1">
      <alignment horizontal="center"/>
      <protection locked="0"/>
    </xf>
    <xf numFmtId="0" fontId="1" fillId="0" borderId="1" xfId="3" applyAlignment="1">
      <alignment horizontal="center"/>
    </xf>
    <xf numFmtId="164" fontId="2" fillId="0" borderId="4" xfId="21" applyAlignment="1">
      <alignment horizontal="center"/>
    </xf>
    <xf numFmtId="170" fontId="13" fillId="4" borderId="1" xfId="17" applyAlignment="1">
      <alignment horizontal="center"/>
      <protection locked="0"/>
    </xf>
    <xf numFmtId="0" fontId="5" fillId="0" borderId="0" xfId="9"/>
    <xf numFmtId="165" fontId="1" fillId="0" borderId="1" xfId="5" applyAlignment="1">
      <alignment horizontal="center"/>
    </xf>
    <xf numFmtId="0" fontId="9" fillId="0" borderId="0" xfId="22"/>
    <xf numFmtId="165" fontId="13" fillId="4" borderId="1" xfId="18" applyAlignment="1">
      <alignment horizontal="center"/>
      <protection locked="0"/>
    </xf>
    <xf numFmtId="0" fontId="0" fillId="0" borderId="0" xfId="0" applyAlignment="1">
      <alignment horizontal="left"/>
    </xf>
    <xf numFmtId="168" fontId="1" fillId="0" borderId="1" xfId="11" applyAlignment="1">
      <alignment horizontal="center"/>
    </xf>
    <xf numFmtId="168" fontId="11" fillId="0" borderId="1" xfId="13" applyAlignment="1">
      <alignment horizontal="center"/>
    </xf>
    <xf numFmtId="0" fontId="7" fillId="0" borderId="0" xfId="0" applyFont="1" applyAlignment="1">
      <alignment horizontal="left"/>
    </xf>
    <xf numFmtId="166" fontId="2" fillId="6" borderId="3" xfId="20" applyNumberFormat="1">
      <alignment horizontal="center" wrapText="1"/>
    </xf>
    <xf numFmtId="164" fontId="11" fillId="0" borderId="1" xfId="4" applyAlignment="1">
      <alignment horizontal="center"/>
    </xf>
    <xf numFmtId="164" fontId="11" fillId="5" borderId="1" xfId="6" applyNumberFormat="1" applyAlignment="1">
      <alignment horizontal="center" vertical="center" wrapText="1"/>
    </xf>
    <xf numFmtId="0" fontId="7" fillId="0" borderId="0" xfId="0" applyFont="1" applyAlignment="1">
      <alignment horizontal="center" wrapText="1"/>
    </xf>
    <xf numFmtId="0" fontId="2" fillId="0" borderId="0" xfId="0" applyFont="1" applyAlignment="1">
      <alignment horizontal="right"/>
    </xf>
    <xf numFmtId="0" fontId="2" fillId="6" borderId="3" xfId="20" applyAlignment="1">
      <alignment horizontal="centerContinuous" wrapText="1"/>
    </xf>
    <xf numFmtId="168" fontId="13" fillId="4" borderId="1" xfId="15" applyAlignment="1">
      <alignment horizontal="center"/>
      <protection locked="0"/>
    </xf>
    <xf numFmtId="0" fontId="13" fillId="4" borderId="1" xfId="19" applyAlignment="1">
      <alignment horizontal="center"/>
      <protection locked="0"/>
    </xf>
    <xf numFmtId="0" fontId="10" fillId="0" borderId="0" xfId="0" applyFont="1" applyAlignment="1">
      <alignment wrapText="1"/>
    </xf>
  </cellXfs>
  <cellStyles count="23">
    <cellStyle name="Calc %1dp" xfId="11" xr:uid="{9069D8AC-7AEA-4071-B322-E27F30CF28F6}"/>
    <cellStyle name="Calc 0dp" xfId="7" xr:uid="{85B7DB66-2A98-4D5C-A3FF-4C463A5784DA}"/>
    <cellStyle name="Calc Date" xfId="5" xr:uid="{315FDB49-9CD6-4030-87A1-84656B3A833E}"/>
    <cellStyle name="Calc Gen" xfId="3" xr:uid="{B0D64C6E-16DD-4F0A-BE9C-8BB97DC3D48D}"/>
    <cellStyle name="Error Check" xfId="2" xr:uid="{07597280-DE8F-40C8-A01C-681F54312E86}"/>
    <cellStyle name="Feed %1dp" xfId="13" xr:uid="{A90BF0FD-2538-40BA-AC5D-B1B1BA43ACF8}"/>
    <cellStyle name="Feed 0dp" xfId="4" xr:uid="{497D72D0-32AB-4409-81E7-09BD7607C4DA}"/>
    <cellStyle name="Feed Date" xfId="8" xr:uid="{9F874DAB-B8D7-455E-9C8F-B43B4229B95C}"/>
    <cellStyle name="Feed Gen" xfId="6" xr:uid="{E84A8F0C-71FD-4C67-BC94-9111E6785C1D}"/>
    <cellStyle name="Greyed out" xfId="14" xr:uid="{2499DE3D-00CA-48F3-B625-E16D1FDABBE9}"/>
    <cellStyle name="Heading 2" xfId="1" builtinId="17"/>
    <cellStyle name="Heading Gen" xfId="12" xr:uid="{D1BB1C4F-4289-4563-B4D2-A148025753CB}"/>
    <cellStyle name="Hyperlink" xfId="22" builtinId="8"/>
    <cellStyle name="Input %1dp" xfId="15" xr:uid="{A838C261-4ECE-412E-9DD5-15BC58A0C5BF}"/>
    <cellStyle name="Input 0dp" xfId="16" xr:uid="{C31FE583-CF9C-4FDB-A404-98A7D6854C3F}"/>
    <cellStyle name="Input 3dp" xfId="17" xr:uid="{EB97299E-1F80-4FFD-AE5E-1AE12519808C}"/>
    <cellStyle name="Input Date" xfId="18" xr:uid="{3EAA214E-C6D2-4593-9F6D-D5CA2D7F166C}"/>
    <cellStyle name="Input Gen" xfId="19" xr:uid="{EF274078-B651-49D5-9AEE-2D83A7020719}"/>
    <cellStyle name="Normal" xfId="0" builtinId="0"/>
    <cellStyle name="NR Title" xfId="9" xr:uid="{78771A2E-C871-414E-B09D-690BA0113A0B}"/>
    <cellStyle name="Table Title" xfId="20" xr:uid="{5BB361C9-BC5B-4BC8-9169-13D804C35B0F}"/>
    <cellStyle name="Total 0dp" xfId="21" xr:uid="{FF87EB2C-899D-45A3-8A59-CC939DDA046D}"/>
    <cellStyle name="Units" xfId="10" xr:uid="{89250262-F3B2-4DFD-B6C6-839418369A2F}"/>
  </cellStyles>
  <dxfs count="5">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6E71D-FF4C-4991-B56D-0E4637E62C36}">
  <sheetPr codeName="Sheet1">
    <tabColor theme="1"/>
    <outlinePr summaryBelow="0" summaryRight="0"/>
  </sheetPr>
  <dimension ref="A1:E23"/>
  <sheetViews>
    <sheetView showGridLines="0" tabSelected="1" zoomScale="80" zoomScaleNormal="80" workbookViewId="0"/>
  </sheetViews>
  <sheetFormatPr defaultColWidth="9.109375" defaultRowHeight="14.4" x14ac:dyDescent="0.3"/>
  <cols>
    <col min="1" max="1" width="4.33203125" customWidth="1"/>
    <col min="2" max="2" width="2.109375" customWidth="1"/>
    <col min="3" max="4" width="2.44140625" customWidth="1"/>
    <col min="5" max="5" width="92.109375" customWidth="1"/>
  </cols>
  <sheetData>
    <row r="1" spans="1:5" ht="14.4" customHeight="1" x14ac:dyDescent="0.3"/>
    <row r="2" spans="1:5" s="4" customFormat="1" x14ac:dyDescent="0.3">
      <c r="A2" s="3">
        <f>SUM(A3:A23)</f>
        <v>0</v>
      </c>
      <c r="B2" t="str" cm="1">
        <f t="array" aca="1" ref="B2" ca="1">_xlfn.TEXTAFTER(CELL("filename",A1),"]")</f>
        <v>Index</v>
      </c>
      <c r="C2"/>
      <c r="D2"/>
      <c r="E2"/>
    </row>
    <row r="3" spans="1:5" ht="57.6" x14ac:dyDescent="0.3">
      <c r="E3" s="34" t="s">
        <v>54</v>
      </c>
    </row>
    <row r="5" spans="1:5" ht="18" x14ac:dyDescent="0.35">
      <c r="A5" s="2"/>
      <c r="B5" s="2"/>
      <c r="C5" s="2" t="s">
        <v>2</v>
      </c>
      <c r="D5" s="2"/>
      <c r="E5" s="2"/>
    </row>
    <row r="7" spans="1:5" x14ac:dyDescent="0.3">
      <c r="D7" s="13" t="s">
        <v>7</v>
      </c>
    </row>
    <row r="9" spans="1:5" x14ac:dyDescent="0.3">
      <c r="A9" s="1"/>
      <c r="E9" s="20" t="str">
        <f ca="1">B2</f>
        <v>Index</v>
      </c>
    </row>
    <row r="11" spans="1:5" x14ac:dyDescent="0.3">
      <c r="D11" s="13" t="s">
        <v>8</v>
      </c>
    </row>
    <row r="13" spans="1:5" x14ac:dyDescent="0.3">
      <c r="A13" s="3">
        <f>I1_Gen_Inputs!$A$3</f>
        <v>0</v>
      </c>
      <c r="E13" s="20" t="str">
        <f ca="1">I1_Gen_Inputs!B2</f>
        <v>I1_Gen_Inputs</v>
      </c>
    </row>
    <row r="15" spans="1:5" x14ac:dyDescent="0.3">
      <c r="D15" s="13" t="s">
        <v>9</v>
      </c>
    </row>
    <row r="17" spans="1:5" x14ac:dyDescent="0.3">
      <c r="A17" s="3">
        <f>'C1_TimelineA'!$A$3</f>
        <v>0</v>
      </c>
      <c r="E17" s="20" t="str">
        <f ca="1">'C1_TimelineA'!B2</f>
        <v>C1_TimelineA</v>
      </c>
    </row>
    <row r="19" spans="1:5" x14ac:dyDescent="0.3">
      <c r="D19" s="13" t="s">
        <v>47</v>
      </c>
    </row>
    <row r="21" spans="1:5" x14ac:dyDescent="0.3">
      <c r="A21" s="3">
        <f>Template!$A$3</f>
        <v>0</v>
      </c>
      <c r="E21" s="20" t="str">
        <f ca="1">Template!B2</f>
        <v>Template</v>
      </c>
    </row>
    <row r="23" spans="1:5" ht="18" x14ac:dyDescent="0.35">
      <c r="A23" s="2"/>
      <c r="B23" s="2"/>
      <c r="C23" s="2" t="s">
        <v>1</v>
      </c>
      <c r="D23" s="2"/>
      <c r="E23" s="2"/>
    </row>
  </sheetData>
  <dataConsolidate/>
  <conditionalFormatting sqref="A2 A13 A17 A21">
    <cfRule type="expression" dxfId="4" priority="34" stopIfTrue="1">
      <formula>A2=0</formula>
    </cfRule>
  </conditionalFormatting>
  <hyperlinks>
    <hyperlink ref="E9" location="Index!A1" display="Index!A1" xr:uid="{754DE541-9C97-421D-A2DA-4150A4A392C6}"/>
    <hyperlink ref="E13" location="I1_Gen_Inputs!A1" display="I1_Gen_Inputs!A1" xr:uid="{4E465BC7-B777-4283-9A0A-478919432BF7}"/>
    <hyperlink ref="E17" location="'C1_TimelineA'!A1" display="'C1_TimelineA'!A1" xr:uid="{32175701-EB7F-4D69-8040-467A27D3F004}"/>
    <hyperlink ref="E21" location="Template!A1" display="Template!A1" xr:uid="{FF5B76EE-09CE-43F8-B54C-B02239A9CC83}"/>
  </hyperlinks>
  <printOptions headings="1"/>
  <pageMargins left="0.31496062992125984" right="0.31496062992125984" top="0.6692913385826772" bottom="0.55118110236220474" header="0.31496062992125984" footer="0.31496062992125984"/>
  <pageSetup paperSize="8" scale="50" orientation="landscape" r:id="rId1"/>
  <headerFooter>
    <oddHeader>&amp;L&amp;8&amp;G&amp;C&amp;8&amp;A&amp;R&amp;8&amp;D &amp;T</oddHeader>
    <oddFooter>&amp;C&amp;8&amp;P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E1476-A24C-472B-85B2-B1144A5AAE8F}">
  <sheetPr codeName="Sheet3">
    <tabColor rgb="FFFFC000"/>
  </sheetPr>
  <dimension ref="A1"/>
  <sheetViews>
    <sheetView showGridLines="0" zoomScale="80" zoomScaleNormal="80"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8D89F-BA85-42B3-A24D-DD52AE751E8E}">
  <sheetPr>
    <tabColor rgb="FFFFC000"/>
    <outlinePr summaryBelow="0" summaryRight="0"/>
  </sheetPr>
  <dimension ref="A1:R21"/>
  <sheetViews>
    <sheetView showGridLines="0" zoomScale="80" zoomScaleNormal="80" workbookViewId="0">
      <pane xSplit="9" ySplit="8" topLeftCell="J9" activePane="bottomRight" state="frozen"/>
      <selection activeCell="A40" sqref="A40"/>
      <selection pane="topRight" activeCell="A40" sqref="A40"/>
      <selection pane="bottomLeft" activeCell="A40" sqref="A40"/>
      <selection pane="bottomRight"/>
    </sheetView>
  </sheetViews>
  <sheetFormatPr defaultColWidth="9.109375" defaultRowHeight="14.4" outlineLevelRow="1" x14ac:dyDescent="0.3"/>
  <cols>
    <col min="1" max="1" width="3.88671875" customWidth="1"/>
    <col min="2" max="2" width="2.5546875" customWidth="1"/>
    <col min="3" max="3" width="6" customWidth="1"/>
    <col min="4" max="4" width="2.5546875" customWidth="1"/>
    <col min="5" max="5" width="37.109375" customWidth="1"/>
    <col min="6" max="7" width="2.5546875" customWidth="1"/>
    <col min="8" max="8" width="8.33203125" customWidth="1"/>
    <col min="9" max="10" width="2.5546875" customWidth="1"/>
    <col min="11" max="11" width="23.88671875" customWidth="1"/>
    <col min="12" max="12" width="13.33203125" bestFit="1" customWidth="1"/>
    <col min="13" max="13" width="2" customWidth="1"/>
    <col min="14" max="14" width="2.6640625" customWidth="1"/>
    <col min="15" max="16" width="28.33203125" customWidth="1"/>
    <col min="17" max="17" width="2.6640625" customWidth="1"/>
    <col min="18" max="18" width="28.33203125" customWidth="1"/>
  </cols>
  <sheetData>
    <row r="1" spans="1:18" ht="14.4" customHeight="1" x14ac:dyDescent="0.3"/>
    <row r="2" spans="1:18" s="4" customFormat="1" x14ac:dyDescent="0.3">
      <c r="A2" s="3">
        <f>Model_Error</f>
        <v>0</v>
      </c>
      <c r="B2" t="str" cm="1">
        <f t="array" aca="1" ref="B2" ca="1">_xlfn.TEXTAFTER(CELL("filename",A1),"]")</f>
        <v>I1_Gen_Inputs</v>
      </c>
      <c r="D2"/>
      <c r="E2"/>
      <c r="F2"/>
      <c r="G2"/>
      <c r="H2"/>
      <c r="I2"/>
      <c r="K2"/>
    </row>
    <row r="3" spans="1:18" x14ac:dyDescent="0.3">
      <c r="A3" s="3">
        <f>SUM(A5:A21)</f>
        <v>0</v>
      </c>
    </row>
    <row r="6" spans="1:18" ht="17.399999999999999" x14ac:dyDescent="0.35">
      <c r="B6" s="7"/>
      <c r="D6" s="7"/>
      <c r="E6" s="5"/>
      <c r="F6" s="7"/>
      <c r="G6" s="7"/>
      <c r="H6" s="7"/>
      <c r="I6" s="7"/>
    </row>
    <row r="7" spans="1:18" ht="17.399999999999999" x14ac:dyDescent="0.35">
      <c r="B7" s="7"/>
      <c r="D7" s="7"/>
      <c r="E7" s="5"/>
      <c r="F7" s="7"/>
      <c r="G7" s="7"/>
      <c r="H7" s="7"/>
      <c r="I7" s="7"/>
      <c r="N7" s="31" t="s">
        <v>34</v>
      </c>
      <c r="O7" s="31"/>
      <c r="P7" s="31"/>
      <c r="Q7" s="31"/>
    </row>
    <row r="8" spans="1:18" s="4" customFormat="1" x14ac:dyDescent="0.3">
      <c r="H8" s="9" t="s">
        <v>0</v>
      </c>
      <c r="N8" s="30"/>
      <c r="O8" s="29" t="s">
        <v>55</v>
      </c>
      <c r="P8" s="29" t="s">
        <v>56</v>
      </c>
    </row>
    <row r="9" spans="1:18" ht="18" x14ac:dyDescent="0.35">
      <c r="A9" s="2"/>
      <c r="B9" s="2"/>
      <c r="C9" s="2" t="s">
        <v>29</v>
      </c>
      <c r="D9" s="2"/>
      <c r="E9" s="2"/>
      <c r="F9" s="2"/>
      <c r="G9" s="2"/>
      <c r="H9" s="2"/>
      <c r="I9" s="2"/>
      <c r="J9" s="2"/>
      <c r="K9" s="2"/>
      <c r="L9" s="2"/>
      <c r="M9" s="2"/>
      <c r="N9" s="2"/>
      <c r="O9" s="2"/>
      <c r="P9" s="2"/>
      <c r="Q9" s="2"/>
      <c r="R9" s="2"/>
    </row>
    <row r="10" spans="1:18" outlineLevel="1" x14ac:dyDescent="0.3"/>
    <row r="11" spans="1:18" outlineLevel="1" x14ac:dyDescent="0.3">
      <c r="E11" t="s">
        <v>12</v>
      </c>
      <c r="H11" s="9" t="s">
        <v>21</v>
      </c>
      <c r="K11" s="17">
        <v>1E-3</v>
      </c>
      <c r="L11" s="18" t="s">
        <v>13</v>
      </c>
    </row>
    <row r="12" spans="1:18" outlineLevel="1" x14ac:dyDescent="0.3">
      <c r="E12" s="22" t="s">
        <v>22</v>
      </c>
      <c r="H12" s="9" t="s">
        <v>21</v>
      </c>
      <c r="K12" s="14">
        <v>12</v>
      </c>
      <c r="L12" s="18" t="s">
        <v>23</v>
      </c>
    </row>
    <row r="13" spans="1:18" outlineLevel="1" x14ac:dyDescent="0.3"/>
    <row r="15" spans="1:18" ht="18" x14ac:dyDescent="0.35">
      <c r="A15" s="2"/>
      <c r="B15" s="2"/>
      <c r="C15" s="2" t="s">
        <v>5</v>
      </c>
      <c r="D15" s="2"/>
      <c r="E15" s="2"/>
      <c r="F15" s="2"/>
      <c r="G15" s="2"/>
      <c r="H15" s="2"/>
      <c r="I15" s="2"/>
      <c r="J15" s="2"/>
      <c r="K15" s="2"/>
      <c r="L15" s="2"/>
      <c r="M15" s="2"/>
      <c r="N15" s="2"/>
      <c r="O15" s="2"/>
      <c r="P15" s="2"/>
      <c r="Q15" s="2"/>
      <c r="R15" s="2"/>
    </row>
    <row r="16" spans="1:18" outlineLevel="1" x14ac:dyDescent="0.3"/>
    <row r="17" spans="1:18" outlineLevel="1" x14ac:dyDescent="0.3">
      <c r="A17" s="3">
        <f>SUM(N17:Q17)</f>
        <v>0</v>
      </c>
      <c r="E17" s="22" t="s">
        <v>16</v>
      </c>
      <c r="H17" s="9" t="s">
        <v>15</v>
      </c>
      <c r="K17" s="21">
        <v>46478</v>
      </c>
      <c r="L17" s="18" t="s">
        <v>18</v>
      </c>
      <c r="O17" s="3">
        <f>IFERROR(((EOMONTH(rStartDate,-1)+1)&lt;&gt;rStartDate)*1,1)</f>
        <v>0</v>
      </c>
    </row>
    <row r="18" spans="1:18" outlineLevel="1" x14ac:dyDescent="0.3">
      <c r="A18" s="3">
        <f>SUM(N18:Q18)</f>
        <v>0</v>
      </c>
      <c r="E18" s="22" t="s">
        <v>19</v>
      </c>
      <c r="H18" s="9" t="s">
        <v>15</v>
      </c>
      <c r="K18" s="21">
        <v>50130</v>
      </c>
      <c r="L18" s="18" t="s">
        <v>20</v>
      </c>
      <c r="O18" s="3">
        <f>IFERROR(((EOMONTH(rEndDate,0))&lt;&gt;rEndDate)*1,1)</f>
        <v>0</v>
      </c>
      <c r="P18" s="3">
        <f>IFERROR((K18&lt;K17)*1,1)</f>
        <v>0</v>
      </c>
    </row>
    <row r="19" spans="1:18" outlineLevel="1" x14ac:dyDescent="0.3"/>
    <row r="21" spans="1:18" ht="18" x14ac:dyDescent="0.35">
      <c r="A21" s="2"/>
      <c r="B21" s="2"/>
      <c r="C21" s="2" t="s">
        <v>1</v>
      </c>
      <c r="D21" s="2"/>
      <c r="E21" s="2"/>
      <c r="F21" s="2"/>
      <c r="G21" s="2"/>
      <c r="H21" s="2"/>
      <c r="I21" s="2"/>
      <c r="J21" s="2"/>
      <c r="K21" s="2"/>
      <c r="L21" s="2"/>
      <c r="M21" s="2"/>
      <c r="N21" s="2"/>
      <c r="O21" s="2"/>
      <c r="P21" s="2"/>
      <c r="Q21" s="2"/>
      <c r="R21" s="2"/>
    </row>
  </sheetData>
  <dataConsolidate/>
  <conditionalFormatting sqref="A2:A3 O17 A17:A18 O18:P18">
    <cfRule type="expression" dxfId="3" priority="1" stopIfTrue="1">
      <formula>A2=0</formula>
    </cfRule>
  </conditionalFormatting>
  <printOptions headings="1"/>
  <pageMargins left="0.31496062992125984" right="0.31496062992125984" top="0.6692913385826772" bottom="0.55118110236220474" header="0.31496062992125984" footer="0.31496062992125984"/>
  <pageSetup paperSize="8" scale="50" orientation="landscape" r:id="rId1"/>
  <headerFooter>
    <oddHeader>&amp;L&amp;8&amp;G&amp;C&amp;8&amp;A&amp;R&amp;8&amp;D &amp;T</oddHeader>
    <oddFooter>&amp;C&amp;8&amp;P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8AF27-71F2-4801-99C1-6FC4617EC5D2}">
  <sheetPr codeName="Sheet6">
    <tabColor rgb="FF00B0F0"/>
  </sheetPr>
  <dimension ref="A1"/>
  <sheetViews>
    <sheetView showGridLines="0" zoomScale="80" zoomScaleNormal="80" workbookViewId="0"/>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5D41D-FD06-4FFF-9EE7-F964CE65A08A}">
  <sheetPr codeName="shtTimeline">
    <tabColor rgb="FF00B0F0"/>
    <outlinePr summaryBelow="0" summaryRight="0"/>
  </sheetPr>
  <dimension ref="A1:X30"/>
  <sheetViews>
    <sheetView showGridLines="0" zoomScale="80" zoomScaleNormal="80" workbookViewId="0">
      <pane xSplit="11" ySplit="8" topLeftCell="L9" activePane="bottomRight" state="frozen"/>
      <selection activeCell="A40" sqref="A40"/>
      <selection pane="topRight" activeCell="A40" sqref="A40"/>
      <selection pane="bottomLeft" activeCell="A40" sqref="A40"/>
      <selection pane="bottomRight"/>
    </sheetView>
  </sheetViews>
  <sheetFormatPr defaultColWidth="9.109375" defaultRowHeight="14.4" outlineLevelRow="1" x14ac:dyDescent="0.3"/>
  <cols>
    <col min="1" max="1" width="3.88671875" customWidth="1"/>
    <col min="2" max="2" width="4" customWidth="1"/>
    <col min="3" max="3" width="6" customWidth="1"/>
    <col min="4" max="4" width="2.5546875" customWidth="1"/>
    <col min="5" max="5" width="37.109375" customWidth="1"/>
    <col min="6" max="7" width="2.5546875" customWidth="1"/>
    <col min="8" max="8" width="8.33203125" customWidth="1"/>
    <col min="9" max="9" width="2.5546875" customWidth="1"/>
    <col min="10" max="10" width="9.33203125" customWidth="1"/>
    <col min="11" max="12" width="2.5546875" customWidth="1"/>
    <col min="13" max="23" width="12.109375" customWidth="1"/>
  </cols>
  <sheetData>
    <row r="1" spans="1:24" ht="14.4" customHeight="1" x14ac:dyDescent="0.3"/>
    <row r="2" spans="1:24" s="4" customFormat="1" x14ac:dyDescent="0.3">
      <c r="A2" s="3">
        <f>Model_Error</f>
        <v>0</v>
      </c>
      <c r="B2" t="str" cm="1">
        <f t="array" aca="1" ref="B2" ca="1">_xlfn.TEXTAFTER(CELL("filename",A1),"]")</f>
        <v>C1_TimelineA</v>
      </c>
      <c r="C2"/>
      <c r="D2"/>
      <c r="E2"/>
      <c r="F2"/>
      <c r="G2"/>
      <c r="H2"/>
      <c r="I2"/>
      <c r="M2" s="11">
        <f>M11</f>
        <v>1</v>
      </c>
      <c r="N2" s="11">
        <f t="shared" ref="N2:W2" si="0">N11</f>
        <v>2</v>
      </c>
      <c r="O2" s="11">
        <f t="shared" si="0"/>
        <v>3</v>
      </c>
      <c r="P2" s="11">
        <f t="shared" si="0"/>
        <v>4</v>
      </c>
      <c r="Q2" s="11">
        <f t="shared" si="0"/>
        <v>5</v>
      </c>
      <c r="R2" s="11">
        <f t="shared" si="0"/>
        <v>6</v>
      </c>
      <c r="S2" s="11">
        <f t="shared" si="0"/>
        <v>7</v>
      </c>
      <c r="T2" s="11">
        <f t="shared" si="0"/>
        <v>8</v>
      </c>
      <c r="U2" s="11">
        <f t="shared" si="0"/>
        <v>9</v>
      </c>
      <c r="V2" s="11">
        <f t="shared" si="0"/>
        <v>10</v>
      </c>
      <c r="W2" s="11">
        <f t="shared" si="0"/>
        <v>11</v>
      </c>
    </row>
    <row r="3" spans="1:24" x14ac:dyDescent="0.3">
      <c r="A3" s="3">
        <f>SUM(A5:A30)</f>
        <v>0</v>
      </c>
      <c r="M3" s="6">
        <f>M12</f>
        <v>2027</v>
      </c>
      <c r="N3" s="6">
        <f t="shared" ref="N3:W3" si="1">N12</f>
        <v>2028</v>
      </c>
      <c r="O3" s="6">
        <f t="shared" si="1"/>
        <v>2029</v>
      </c>
      <c r="P3" s="6">
        <f t="shared" si="1"/>
        <v>2030</v>
      </c>
      <c r="Q3" s="6">
        <f t="shared" si="1"/>
        <v>2031</v>
      </c>
      <c r="R3" s="6">
        <f t="shared" si="1"/>
        <v>2032</v>
      </c>
      <c r="S3" s="6">
        <f t="shared" si="1"/>
        <v>2033</v>
      </c>
      <c r="T3" s="6">
        <f t="shared" si="1"/>
        <v>2034</v>
      </c>
      <c r="U3" s="6">
        <f t="shared" si="1"/>
        <v>2035</v>
      </c>
      <c r="V3" s="6">
        <f t="shared" si="1"/>
        <v>2036</v>
      </c>
      <c r="W3" s="6">
        <f t="shared" si="1"/>
        <v>2037</v>
      </c>
    </row>
    <row r="4" spans="1:24" x14ac:dyDescent="0.3">
      <c r="C4" s="5"/>
      <c r="M4" s="8">
        <f t="shared" ref="M4:W4" si="2">M17</f>
        <v>46478</v>
      </c>
      <c r="N4" s="8">
        <f t="shared" si="2"/>
        <v>46753</v>
      </c>
      <c r="O4" s="8">
        <f t="shared" si="2"/>
        <v>47119</v>
      </c>
      <c r="P4" s="8">
        <f t="shared" si="2"/>
        <v>47484</v>
      </c>
      <c r="Q4" s="8">
        <f t="shared" si="2"/>
        <v>47849</v>
      </c>
      <c r="R4" s="8">
        <f t="shared" si="2"/>
        <v>48214</v>
      </c>
      <c r="S4" s="8">
        <f t="shared" si="2"/>
        <v>48580</v>
      </c>
      <c r="T4" s="8">
        <f t="shared" si="2"/>
        <v>48945</v>
      </c>
      <c r="U4" s="8">
        <f t="shared" si="2"/>
        <v>49310</v>
      </c>
      <c r="V4" s="8">
        <f t="shared" si="2"/>
        <v>49675</v>
      </c>
      <c r="W4" s="8">
        <f t="shared" si="2"/>
        <v>50041</v>
      </c>
    </row>
    <row r="5" spans="1:24" x14ac:dyDescent="0.3">
      <c r="C5" s="5"/>
      <c r="M5" s="8">
        <f t="shared" ref="M5:W5" si="3">M18</f>
        <v>46752</v>
      </c>
      <c r="N5" s="8">
        <f t="shared" si="3"/>
        <v>47118</v>
      </c>
      <c r="O5" s="8">
        <f t="shared" si="3"/>
        <v>47483</v>
      </c>
      <c r="P5" s="8">
        <f t="shared" si="3"/>
        <v>47848</v>
      </c>
      <c r="Q5" s="8">
        <f t="shared" si="3"/>
        <v>48213</v>
      </c>
      <c r="R5" s="8">
        <f t="shared" si="3"/>
        <v>48579</v>
      </c>
      <c r="S5" s="8">
        <f t="shared" si="3"/>
        <v>48944</v>
      </c>
      <c r="T5" s="8">
        <f t="shared" si="3"/>
        <v>49309</v>
      </c>
      <c r="U5" s="8">
        <f t="shared" si="3"/>
        <v>49674</v>
      </c>
      <c r="V5" s="8">
        <f t="shared" si="3"/>
        <v>50040</v>
      </c>
      <c r="W5" s="8">
        <f t="shared" si="3"/>
        <v>50130</v>
      </c>
    </row>
    <row r="6" spans="1:24" ht="17.399999999999999" x14ac:dyDescent="0.35">
      <c r="C6" s="5"/>
      <c r="D6" s="7"/>
      <c r="E6" s="7"/>
      <c r="F6" s="7"/>
      <c r="G6" s="7"/>
      <c r="H6" s="7"/>
      <c r="I6" s="7"/>
      <c r="M6" s="24">
        <f>M20</f>
        <v>0.75342465753424659</v>
      </c>
      <c r="N6" s="24">
        <f t="shared" ref="N6:W6" si="4">N20</f>
        <v>1</v>
      </c>
      <c r="O6" s="24">
        <f t="shared" si="4"/>
        <v>1</v>
      </c>
      <c r="P6" s="24">
        <f t="shared" si="4"/>
        <v>1</v>
      </c>
      <c r="Q6" s="24">
        <f t="shared" si="4"/>
        <v>1</v>
      </c>
      <c r="R6" s="24">
        <f t="shared" si="4"/>
        <v>1</v>
      </c>
      <c r="S6" s="24">
        <f t="shared" si="4"/>
        <v>1</v>
      </c>
      <c r="T6" s="24">
        <f t="shared" si="4"/>
        <v>1</v>
      </c>
      <c r="U6" s="24">
        <f t="shared" si="4"/>
        <v>1</v>
      </c>
      <c r="V6" s="24">
        <f t="shared" si="4"/>
        <v>1</v>
      </c>
      <c r="W6" s="24">
        <f t="shared" si="4"/>
        <v>0.24657534246575341</v>
      </c>
    </row>
    <row r="7" spans="1:24" x14ac:dyDescent="0.3">
      <c r="C7" s="5"/>
      <c r="M7" s="28">
        <f>M19</f>
        <v>275</v>
      </c>
      <c r="N7" s="28">
        <f t="shared" ref="N7:W7" si="5">N19</f>
        <v>366</v>
      </c>
      <c r="O7" s="28">
        <f t="shared" si="5"/>
        <v>365</v>
      </c>
      <c r="P7" s="28">
        <f t="shared" si="5"/>
        <v>365</v>
      </c>
      <c r="Q7" s="28">
        <f t="shared" si="5"/>
        <v>365</v>
      </c>
      <c r="R7" s="28">
        <f t="shared" si="5"/>
        <v>366</v>
      </c>
      <c r="S7" s="28">
        <f t="shared" si="5"/>
        <v>365</v>
      </c>
      <c r="T7" s="28">
        <f t="shared" si="5"/>
        <v>365</v>
      </c>
      <c r="U7" s="28">
        <f t="shared" si="5"/>
        <v>365</v>
      </c>
      <c r="V7" s="28">
        <f t="shared" si="5"/>
        <v>366</v>
      </c>
      <c r="W7" s="28">
        <f t="shared" si="5"/>
        <v>90</v>
      </c>
    </row>
    <row r="8" spans="1:24" x14ac:dyDescent="0.3">
      <c r="C8" s="5"/>
      <c r="H8" s="9" t="s">
        <v>0</v>
      </c>
    </row>
    <row r="9" spans="1:24" ht="18" x14ac:dyDescent="0.35">
      <c r="A9" s="2"/>
      <c r="B9" s="2"/>
      <c r="C9" s="2" t="s">
        <v>32</v>
      </c>
      <c r="D9" s="2"/>
      <c r="E9" s="2"/>
      <c r="F9" s="2"/>
      <c r="G9" s="2"/>
      <c r="H9" s="2"/>
      <c r="I9" s="2"/>
      <c r="J9" s="2"/>
      <c r="K9" s="2"/>
      <c r="L9" s="2"/>
      <c r="M9" s="2"/>
      <c r="N9" s="2"/>
      <c r="O9" s="2"/>
      <c r="P9" s="2"/>
      <c r="Q9" s="2"/>
      <c r="R9" s="2"/>
      <c r="S9" s="2"/>
      <c r="T9" s="2"/>
      <c r="U9" s="2"/>
      <c r="V9" s="2"/>
      <c r="W9" s="2"/>
      <c r="X9" s="2"/>
    </row>
    <row r="10" spans="1:24" outlineLevel="1" x14ac:dyDescent="0.3"/>
    <row r="11" spans="1:24" outlineLevel="1" x14ac:dyDescent="0.3">
      <c r="D11" s="22" t="s">
        <v>14</v>
      </c>
      <c r="H11" s="9" t="s">
        <v>21</v>
      </c>
      <c r="L11" s="10"/>
      <c r="M11" s="15">
        <f>L11+1</f>
        <v>1</v>
      </c>
      <c r="N11" s="15">
        <f t="shared" ref="N11:W11" si="6">M11+1</f>
        <v>2</v>
      </c>
      <c r="O11" s="15">
        <f t="shared" si="6"/>
        <v>3</v>
      </c>
      <c r="P11" s="15">
        <f t="shared" si="6"/>
        <v>4</v>
      </c>
      <c r="Q11" s="15">
        <f t="shared" si="6"/>
        <v>5</v>
      </c>
      <c r="R11" s="15">
        <f t="shared" si="6"/>
        <v>6</v>
      </c>
      <c r="S11" s="15">
        <f t="shared" si="6"/>
        <v>7</v>
      </c>
      <c r="T11" s="15">
        <f t="shared" si="6"/>
        <v>8</v>
      </c>
      <c r="U11" s="15">
        <f t="shared" si="6"/>
        <v>9</v>
      </c>
      <c r="V11" s="15">
        <f t="shared" si="6"/>
        <v>10</v>
      </c>
      <c r="W11" s="15">
        <f t="shared" si="6"/>
        <v>11</v>
      </c>
    </row>
    <row r="12" spans="1:24" outlineLevel="1" x14ac:dyDescent="0.3">
      <c r="D12" s="22" t="s">
        <v>17</v>
      </c>
      <c r="H12" s="9" t="s">
        <v>21</v>
      </c>
      <c r="M12" s="15">
        <f t="shared" ref="M12:W12" si="7">YEAR(rStartDate)+M11-1</f>
        <v>2027</v>
      </c>
      <c r="N12" s="15">
        <f t="shared" si="7"/>
        <v>2028</v>
      </c>
      <c r="O12" s="15">
        <f t="shared" si="7"/>
        <v>2029</v>
      </c>
      <c r="P12" s="15">
        <f t="shared" si="7"/>
        <v>2030</v>
      </c>
      <c r="Q12" s="15">
        <f t="shared" si="7"/>
        <v>2031</v>
      </c>
      <c r="R12" s="15">
        <f t="shared" si="7"/>
        <v>2032</v>
      </c>
      <c r="S12" s="15">
        <f t="shared" si="7"/>
        <v>2033</v>
      </c>
      <c r="T12" s="15">
        <f t="shared" si="7"/>
        <v>2034</v>
      </c>
      <c r="U12" s="15">
        <f t="shared" si="7"/>
        <v>2035</v>
      </c>
      <c r="V12" s="15">
        <f t="shared" si="7"/>
        <v>2036</v>
      </c>
      <c r="W12" s="15">
        <f t="shared" si="7"/>
        <v>2037</v>
      </c>
    </row>
    <row r="13" spans="1:24" outlineLevel="1" x14ac:dyDescent="0.3">
      <c r="D13" s="22" t="s">
        <v>26</v>
      </c>
      <c r="H13" s="9" t="s">
        <v>15</v>
      </c>
      <c r="M13" s="19">
        <f>DATE(M12,1,1)</f>
        <v>46388</v>
      </c>
      <c r="N13" s="19">
        <f t="shared" ref="N13:W13" si="8">DATE(N12,1,1)</f>
        <v>46753</v>
      </c>
      <c r="O13" s="19">
        <f t="shared" si="8"/>
        <v>47119</v>
      </c>
      <c r="P13" s="19">
        <f t="shared" si="8"/>
        <v>47484</v>
      </c>
      <c r="Q13" s="19">
        <f t="shared" si="8"/>
        <v>47849</v>
      </c>
      <c r="R13" s="19">
        <f t="shared" si="8"/>
        <v>48214</v>
      </c>
      <c r="S13" s="19">
        <f t="shared" si="8"/>
        <v>48580</v>
      </c>
      <c r="T13" s="19">
        <f t="shared" si="8"/>
        <v>48945</v>
      </c>
      <c r="U13" s="19">
        <f t="shared" si="8"/>
        <v>49310</v>
      </c>
      <c r="V13" s="19">
        <f t="shared" si="8"/>
        <v>49675</v>
      </c>
      <c r="W13" s="19">
        <f t="shared" si="8"/>
        <v>50041</v>
      </c>
    </row>
    <row r="14" spans="1:24" outlineLevel="1" x14ac:dyDescent="0.3">
      <c r="D14" s="22" t="s">
        <v>27</v>
      </c>
      <c r="H14" s="9" t="s">
        <v>15</v>
      </c>
      <c r="M14" s="19">
        <f>DATE(M12+1,1,1)-1</f>
        <v>46752</v>
      </c>
      <c r="N14" s="19">
        <f t="shared" ref="N14:W14" si="9">DATE(N12+1,1,1)-1</f>
        <v>47118</v>
      </c>
      <c r="O14" s="19">
        <f t="shared" si="9"/>
        <v>47483</v>
      </c>
      <c r="P14" s="19">
        <f t="shared" si="9"/>
        <v>47848</v>
      </c>
      <c r="Q14" s="19">
        <f t="shared" si="9"/>
        <v>48213</v>
      </c>
      <c r="R14" s="19">
        <f t="shared" si="9"/>
        <v>48579</v>
      </c>
      <c r="S14" s="19">
        <f t="shared" si="9"/>
        <v>48944</v>
      </c>
      <c r="T14" s="19">
        <f t="shared" si="9"/>
        <v>49309</v>
      </c>
      <c r="U14" s="19">
        <f t="shared" si="9"/>
        <v>49674</v>
      </c>
      <c r="V14" s="19">
        <f t="shared" si="9"/>
        <v>50040</v>
      </c>
      <c r="W14" s="19">
        <f t="shared" si="9"/>
        <v>50405</v>
      </c>
    </row>
    <row r="15" spans="1:24" outlineLevel="1" x14ac:dyDescent="0.3">
      <c r="D15" s="22" t="s">
        <v>28</v>
      </c>
      <c r="H15" s="9" t="s">
        <v>21</v>
      </c>
      <c r="M15" s="12">
        <f>M14-M13+1</f>
        <v>365</v>
      </c>
      <c r="N15" s="12">
        <f t="shared" ref="N15:W15" si="10">N14-N13+1</f>
        <v>366</v>
      </c>
      <c r="O15" s="12">
        <f t="shared" si="10"/>
        <v>365</v>
      </c>
      <c r="P15" s="12">
        <f t="shared" si="10"/>
        <v>365</v>
      </c>
      <c r="Q15" s="12">
        <f t="shared" si="10"/>
        <v>365</v>
      </c>
      <c r="R15" s="12">
        <f t="shared" si="10"/>
        <v>366</v>
      </c>
      <c r="S15" s="12">
        <f t="shared" si="10"/>
        <v>365</v>
      </c>
      <c r="T15" s="12">
        <f t="shared" si="10"/>
        <v>365</v>
      </c>
      <c r="U15" s="12">
        <f t="shared" si="10"/>
        <v>365</v>
      </c>
      <c r="V15" s="12">
        <f t="shared" si="10"/>
        <v>366</v>
      </c>
      <c r="W15" s="12">
        <f t="shared" si="10"/>
        <v>365</v>
      </c>
    </row>
    <row r="16" spans="1:24" outlineLevel="1" x14ac:dyDescent="0.3">
      <c r="D16" s="22"/>
      <c r="H16" s="9"/>
    </row>
    <row r="17" spans="1:24" outlineLevel="1" x14ac:dyDescent="0.3">
      <c r="D17" s="22" t="s">
        <v>3</v>
      </c>
      <c r="H17" s="9" t="s">
        <v>15</v>
      </c>
      <c r="M17" s="19">
        <f t="shared" ref="M17:W17" si="11">MAX(rStartDate,M$13)</f>
        <v>46478</v>
      </c>
      <c r="N17" s="19">
        <f t="shared" si="11"/>
        <v>46753</v>
      </c>
      <c r="O17" s="19">
        <f t="shared" si="11"/>
        <v>47119</v>
      </c>
      <c r="P17" s="19">
        <f t="shared" si="11"/>
        <v>47484</v>
      </c>
      <c r="Q17" s="19">
        <f t="shared" si="11"/>
        <v>47849</v>
      </c>
      <c r="R17" s="19">
        <f t="shared" si="11"/>
        <v>48214</v>
      </c>
      <c r="S17" s="19">
        <f t="shared" si="11"/>
        <v>48580</v>
      </c>
      <c r="T17" s="19">
        <f t="shared" si="11"/>
        <v>48945</v>
      </c>
      <c r="U17" s="19">
        <f t="shared" si="11"/>
        <v>49310</v>
      </c>
      <c r="V17" s="19">
        <f t="shared" si="11"/>
        <v>49675</v>
      </c>
      <c r="W17" s="19">
        <f t="shared" si="11"/>
        <v>50041</v>
      </c>
    </row>
    <row r="18" spans="1:24" outlineLevel="1" x14ac:dyDescent="0.3">
      <c r="D18" s="22" t="s">
        <v>4</v>
      </c>
      <c r="H18" s="9" t="s">
        <v>15</v>
      </c>
      <c r="M18" s="19">
        <f t="shared" ref="M18:W18" si="12">MIN(M$14,rEndDate)</f>
        <v>46752</v>
      </c>
      <c r="N18" s="19">
        <f t="shared" si="12"/>
        <v>47118</v>
      </c>
      <c r="O18" s="19">
        <f t="shared" si="12"/>
        <v>47483</v>
      </c>
      <c r="P18" s="19">
        <f t="shared" si="12"/>
        <v>47848</v>
      </c>
      <c r="Q18" s="19">
        <f t="shared" si="12"/>
        <v>48213</v>
      </c>
      <c r="R18" s="19">
        <f t="shared" si="12"/>
        <v>48579</v>
      </c>
      <c r="S18" s="19">
        <f t="shared" si="12"/>
        <v>48944</v>
      </c>
      <c r="T18" s="19">
        <f t="shared" si="12"/>
        <v>49309</v>
      </c>
      <c r="U18" s="19">
        <f t="shared" si="12"/>
        <v>49674</v>
      </c>
      <c r="V18" s="19">
        <f t="shared" si="12"/>
        <v>50040</v>
      </c>
      <c r="W18" s="19">
        <f t="shared" si="12"/>
        <v>50130</v>
      </c>
    </row>
    <row r="19" spans="1:24" outlineLevel="1" x14ac:dyDescent="0.3">
      <c r="D19" s="22" t="s">
        <v>6</v>
      </c>
      <c r="H19" s="9" t="s">
        <v>21</v>
      </c>
      <c r="M19" s="12">
        <f>M18-M17+1</f>
        <v>275</v>
      </c>
      <c r="N19" s="12">
        <f t="shared" ref="N19" si="13">N18-N17+1</f>
        <v>366</v>
      </c>
      <c r="O19" s="12">
        <f t="shared" ref="O19" si="14">O18-O17+1</f>
        <v>365</v>
      </c>
      <c r="P19" s="12">
        <f t="shared" ref="P19" si="15">P18-P17+1</f>
        <v>365</v>
      </c>
      <c r="Q19" s="12">
        <f t="shared" ref="Q19" si="16">Q18-Q17+1</f>
        <v>365</v>
      </c>
      <c r="R19" s="12">
        <f t="shared" ref="R19" si="17">R18-R17+1</f>
        <v>366</v>
      </c>
      <c r="S19" s="12">
        <f t="shared" ref="S19" si="18">S18-S17+1</f>
        <v>365</v>
      </c>
      <c r="T19" s="12">
        <f t="shared" ref="T19" si="19">T18-T17+1</f>
        <v>365</v>
      </c>
      <c r="U19" s="12">
        <f t="shared" ref="U19" si="20">U18-U17+1</f>
        <v>365</v>
      </c>
      <c r="V19" s="12">
        <f t="shared" ref="V19" si="21">V18-V17+1</f>
        <v>366</v>
      </c>
      <c r="W19" s="12">
        <f t="shared" ref="W19" si="22">W18-W17+1</f>
        <v>90</v>
      </c>
    </row>
    <row r="20" spans="1:24" outlineLevel="1" x14ac:dyDescent="0.3">
      <c r="D20" s="22" t="s">
        <v>25</v>
      </c>
      <c r="H20" s="9" t="s">
        <v>11</v>
      </c>
      <c r="M20" s="23">
        <f>M19/M15</f>
        <v>0.75342465753424659</v>
      </c>
      <c r="N20" s="23">
        <f t="shared" ref="N20:W20" si="23">N19/N15</f>
        <v>1</v>
      </c>
      <c r="O20" s="23">
        <f t="shared" si="23"/>
        <v>1</v>
      </c>
      <c r="P20" s="23">
        <f t="shared" si="23"/>
        <v>1</v>
      </c>
      <c r="Q20" s="23">
        <f t="shared" si="23"/>
        <v>1</v>
      </c>
      <c r="R20" s="23">
        <f t="shared" si="23"/>
        <v>1</v>
      </c>
      <c r="S20" s="23">
        <f t="shared" si="23"/>
        <v>1</v>
      </c>
      <c r="T20" s="23">
        <f t="shared" si="23"/>
        <v>1</v>
      </c>
      <c r="U20" s="23">
        <f t="shared" si="23"/>
        <v>1</v>
      </c>
      <c r="V20" s="23">
        <f t="shared" si="23"/>
        <v>1</v>
      </c>
      <c r="W20" s="23">
        <f t="shared" si="23"/>
        <v>0.24657534246575341</v>
      </c>
    </row>
    <row r="21" spans="1:24" outlineLevel="1" x14ac:dyDescent="0.3">
      <c r="D21" s="22"/>
      <c r="H21" s="9"/>
    </row>
    <row r="22" spans="1:24" outlineLevel="1" x14ac:dyDescent="0.3">
      <c r="D22" s="22" t="s">
        <v>24</v>
      </c>
      <c r="H22" s="9" t="s">
        <v>21</v>
      </c>
      <c r="M22" s="12">
        <f>NETWORKDAYS(M17,M18)</f>
        <v>197</v>
      </c>
      <c r="N22" s="12">
        <f t="shared" ref="N22:W22" si="24">NETWORKDAYS(N17,N18)</f>
        <v>260</v>
      </c>
      <c r="O22" s="12">
        <f t="shared" si="24"/>
        <v>261</v>
      </c>
      <c r="P22" s="12">
        <f t="shared" si="24"/>
        <v>261</v>
      </c>
      <c r="Q22" s="12">
        <f t="shared" si="24"/>
        <v>261</v>
      </c>
      <c r="R22" s="12">
        <f t="shared" si="24"/>
        <v>262</v>
      </c>
      <c r="S22" s="12">
        <f t="shared" si="24"/>
        <v>260</v>
      </c>
      <c r="T22" s="12">
        <f t="shared" si="24"/>
        <v>260</v>
      </c>
      <c r="U22" s="12">
        <f t="shared" si="24"/>
        <v>261</v>
      </c>
      <c r="V22" s="12">
        <f t="shared" si="24"/>
        <v>262</v>
      </c>
      <c r="W22" s="12">
        <f t="shared" si="24"/>
        <v>64</v>
      </c>
    </row>
    <row r="23" spans="1:24" outlineLevel="1" x14ac:dyDescent="0.3"/>
    <row r="25" spans="1:24" ht="18" x14ac:dyDescent="0.35">
      <c r="A25" s="2"/>
      <c r="B25" s="2"/>
      <c r="C25" s="2" t="s">
        <v>30</v>
      </c>
      <c r="D25" s="2"/>
      <c r="E25" s="2"/>
      <c r="F25" s="2"/>
      <c r="G25" s="2"/>
      <c r="H25" s="2"/>
      <c r="I25" s="2"/>
      <c r="J25" s="2"/>
      <c r="K25" s="2"/>
      <c r="L25" s="2"/>
      <c r="M25" s="2"/>
      <c r="N25" s="2"/>
      <c r="O25" s="2"/>
      <c r="P25" s="2"/>
      <c r="Q25" s="2"/>
      <c r="R25" s="2"/>
      <c r="S25" s="2"/>
      <c r="T25" s="2"/>
      <c r="U25" s="2"/>
      <c r="V25" s="2"/>
      <c r="W25" s="2"/>
      <c r="X25" s="2"/>
    </row>
    <row r="26" spans="1:24" outlineLevel="1" x14ac:dyDescent="0.3"/>
    <row r="27" spans="1:24" outlineLevel="1" x14ac:dyDescent="0.3">
      <c r="A27" s="3">
        <f>(ABS(MAX(M5:X5)-rEndDate)&gt;rTolerance)*1</f>
        <v>0</v>
      </c>
      <c r="D27" s="25" t="s">
        <v>31</v>
      </c>
    </row>
    <row r="28" spans="1:24" outlineLevel="1" x14ac:dyDescent="0.3"/>
    <row r="30" spans="1:24" ht="18" x14ac:dyDescent="0.35">
      <c r="A30" s="2"/>
      <c r="B30" s="2" t="s">
        <v>1</v>
      </c>
      <c r="C30" s="2"/>
      <c r="D30" s="2"/>
      <c r="E30" s="2"/>
      <c r="F30" s="2"/>
      <c r="G30" s="2"/>
      <c r="H30" s="2"/>
      <c r="I30" s="2"/>
      <c r="J30" s="2"/>
      <c r="K30" s="2"/>
      <c r="L30" s="2"/>
      <c r="M30" s="2"/>
      <c r="N30" s="2"/>
      <c r="O30" s="2"/>
      <c r="P30" s="2"/>
      <c r="Q30" s="2"/>
      <c r="R30" s="2"/>
      <c r="S30" s="2"/>
      <c r="T30" s="2"/>
      <c r="U30" s="2"/>
      <c r="V30" s="2"/>
      <c r="W30" s="2"/>
      <c r="X30" s="2"/>
    </row>
  </sheetData>
  <dataConsolidate/>
  <phoneticPr fontId="8" type="noConversion"/>
  <conditionalFormatting sqref="A2:A3">
    <cfRule type="expression" dxfId="2" priority="13" stopIfTrue="1">
      <formula>A2=0</formula>
    </cfRule>
  </conditionalFormatting>
  <conditionalFormatting sqref="A27">
    <cfRule type="expression" dxfId="1" priority="1" stopIfTrue="1">
      <formula>A27=0</formula>
    </cfRule>
  </conditionalFormatting>
  <printOptions headings="1"/>
  <pageMargins left="0.31496062992125984" right="0.31496062992125984" top="0.6692913385826772" bottom="0.55118110236220474" header="0.31496062992125984" footer="0.31496062992125984"/>
  <pageSetup paperSize="8" scale="50" orientation="landscape" r:id="rId1"/>
  <headerFooter>
    <oddHeader>&amp;L&amp;8&amp;G&amp;C&amp;8&amp;A&amp;R&amp;8&amp;D &amp;T</oddHeader>
    <oddFooter>&amp;C&amp;8&amp;P of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E0839-BC64-4644-8695-C3BCE96804A0}">
  <sheetPr codeName="Sheet10">
    <tabColor rgb="FF00B050"/>
    <outlinePr summaryBelow="0" summaryRight="0"/>
  </sheetPr>
  <dimension ref="A1:X41"/>
  <sheetViews>
    <sheetView showGridLines="0" zoomScale="80" zoomScaleNormal="80" workbookViewId="0">
      <pane xSplit="11" ySplit="8" topLeftCell="L9" activePane="bottomRight" state="frozen"/>
      <selection activeCell="A40" sqref="A40"/>
      <selection pane="topRight" activeCell="A40" sqref="A40"/>
      <selection pane="bottomLeft" activeCell="A40" sqref="A40"/>
      <selection pane="bottomRight"/>
    </sheetView>
  </sheetViews>
  <sheetFormatPr defaultColWidth="9.109375" defaultRowHeight="14.4" outlineLevelRow="1" x14ac:dyDescent="0.3"/>
  <cols>
    <col min="1" max="1" width="3.88671875" customWidth="1"/>
    <col min="2" max="2" width="4" customWidth="1"/>
    <col min="3" max="3" width="6" customWidth="1"/>
    <col min="4" max="4" width="2.5546875" customWidth="1"/>
    <col min="5" max="5" width="37.109375" customWidth="1"/>
    <col min="6" max="7" width="2.5546875" customWidth="1"/>
    <col min="8" max="8" width="8.33203125" customWidth="1"/>
    <col min="9" max="9" width="2.5546875" customWidth="1"/>
    <col min="10" max="10" width="9.33203125" customWidth="1"/>
    <col min="11" max="12" width="2.5546875" customWidth="1"/>
    <col min="13" max="23" width="12.109375" customWidth="1"/>
  </cols>
  <sheetData>
    <row r="1" spans="1:24" ht="14.4" customHeight="1" x14ac:dyDescent="0.3"/>
    <row r="2" spans="1:24" s="4" customFormat="1" x14ac:dyDescent="0.3">
      <c r="A2" s="3">
        <f>Model_Error</f>
        <v>0</v>
      </c>
      <c r="B2" t="str" cm="1">
        <f t="array" aca="1" ref="B2" ca="1">_xlfn.TEXTAFTER(CELL("filename",A1),"]")</f>
        <v>Template</v>
      </c>
      <c r="D2"/>
      <c r="E2"/>
      <c r="G2"/>
      <c r="H2"/>
      <c r="I2"/>
      <c r="J2"/>
      <c r="K2"/>
      <c r="M2" s="11">
        <v>1</v>
      </c>
      <c r="N2" s="11">
        <v>2</v>
      </c>
      <c r="O2" s="11">
        <v>3</v>
      </c>
      <c r="P2" s="11">
        <v>4</v>
      </c>
      <c r="Q2" s="11">
        <v>5</v>
      </c>
      <c r="R2" s="11">
        <v>6</v>
      </c>
      <c r="S2" s="11">
        <v>7</v>
      </c>
      <c r="T2" s="11">
        <v>8</v>
      </c>
      <c r="U2" s="11">
        <v>9</v>
      </c>
      <c r="V2" s="11">
        <v>10</v>
      </c>
      <c r="W2" s="11">
        <v>11</v>
      </c>
    </row>
    <row r="3" spans="1:24" x14ac:dyDescent="0.3">
      <c r="A3" s="3">
        <f>SUM(A5:A41)</f>
        <v>0</v>
      </c>
      <c r="M3" s="6">
        <v>2027</v>
      </c>
      <c r="N3" s="6">
        <v>2028</v>
      </c>
      <c r="O3" s="6">
        <v>2029</v>
      </c>
      <c r="P3" s="6">
        <v>2030</v>
      </c>
      <c r="Q3" s="6">
        <v>2031</v>
      </c>
      <c r="R3" s="6">
        <v>2032</v>
      </c>
      <c r="S3" s="6">
        <v>2033</v>
      </c>
      <c r="T3" s="6">
        <v>2034</v>
      </c>
      <c r="U3" s="6">
        <v>2035</v>
      </c>
      <c r="V3" s="6">
        <v>2036</v>
      </c>
      <c r="W3" s="6">
        <v>2037</v>
      </c>
    </row>
    <row r="4" spans="1:24" x14ac:dyDescent="0.3">
      <c r="M4" s="8">
        <v>46478</v>
      </c>
      <c r="N4" s="8">
        <v>46753</v>
      </c>
      <c r="O4" s="8">
        <v>47119</v>
      </c>
      <c r="P4" s="8">
        <v>47484</v>
      </c>
      <c r="Q4" s="8">
        <v>47849</v>
      </c>
      <c r="R4" s="8">
        <v>48214</v>
      </c>
      <c r="S4" s="8">
        <v>48580</v>
      </c>
      <c r="T4" s="8">
        <v>48945</v>
      </c>
      <c r="U4" s="8">
        <v>49310</v>
      </c>
      <c r="V4" s="8">
        <v>49675</v>
      </c>
      <c r="W4" s="8">
        <v>50041</v>
      </c>
    </row>
    <row r="5" spans="1:24" x14ac:dyDescent="0.3">
      <c r="M5" s="8">
        <v>46752</v>
      </c>
      <c r="N5" s="8">
        <v>47118</v>
      </c>
      <c r="O5" s="8">
        <v>47483</v>
      </c>
      <c r="P5" s="8">
        <v>47848</v>
      </c>
      <c r="Q5" s="8">
        <v>48213</v>
      </c>
      <c r="R5" s="8">
        <v>48579</v>
      </c>
      <c r="S5" s="8">
        <v>48944</v>
      </c>
      <c r="T5" s="8">
        <v>49309</v>
      </c>
      <c r="U5" s="8">
        <v>49674</v>
      </c>
      <c r="V5" s="8">
        <v>50040</v>
      </c>
      <c r="W5" s="8">
        <v>50130</v>
      </c>
    </row>
    <row r="6" spans="1:24" ht="17.399999999999999" x14ac:dyDescent="0.35">
      <c r="E6" s="5"/>
      <c r="G6" s="7"/>
      <c r="H6" s="7"/>
      <c r="I6" s="7"/>
      <c r="J6" s="26" t="s">
        <v>33</v>
      </c>
      <c r="K6" s="7"/>
      <c r="M6" s="24">
        <v>0.75342465753424659</v>
      </c>
      <c r="N6" s="24">
        <v>1</v>
      </c>
      <c r="O6" s="24">
        <v>1</v>
      </c>
      <c r="P6" s="24">
        <v>1</v>
      </c>
      <c r="Q6" s="24">
        <v>1</v>
      </c>
      <c r="R6" s="24">
        <v>1</v>
      </c>
      <c r="S6" s="24">
        <v>1</v>
      </c>
      <c r="T6" s="24">
        <v>1</v>
      </c>
      <c r="U6" s="24">
        <v>1</v>
      </c>
      <c r="V6" s="24">
        <v>1</v>
      </c>
      <c r="W6" s="24">
        <v>0.24657534246575341</v>
      </c>
    </row>
    <row r="7" spans="1:24" s="4" customFormat="1" ht="17.399999999999999" x14ac:dyDescent="0.35">
      <c r="H7" s="7"/>
    </row>
    <row r="8" spans="1:24" s="4" customFormat="1" x14ac:dyDescent="0.3">
      <c r="H8" s="9" t="s">
        <v>0</v>
      </c>
    </row>
    <row r="9" spans="1:24" ht="18" x14ac:dyDescent="0.35">
      <c r="A9" s="2"/>
      <c r="B9" s="2"/>
      <c r="C9" s="2" t="s">
        <v>38</v>
      </c>
      <c r="D9" s="2"/>
      <c r="E9" s="2"/>
      <c r="F9" s="2"/>
      <c r="G9" s="2"/>
      <c r="H9" s="2"/>
      <c r="I9" s="2"/>
      <c r="J9" s="2"/>
      <c r="K9" s="2"/>
      <c r="L9" s="2"/>
      <c r="M9" s="2"/>
      <c r="N9" s="2"/>
      <c r="O9" s="2"/>
      <c r="P9" s="2"/>
      <c r="Q9" s="2"/>
      <c r="R9" s="2"/>
      <c r="S9" s="2"/>
      <c r="T9" s="2"/>
      <c r="U9" s="2"/>
      <c r="V9" s="2"/>
      <c r="W9" s="2"/>
      <c r="X9" s="2"/>
    </row>
    <row r="10" spans="1:24" outlineLevel="1" x14ac:dyDescent="0.3"/>
    <row r="11" spans="1:24" outlineLevel="1" x14ac:dyDescent="0.3">
      <c r="D11" s="13" t="s">
        <v>35</v>
      </c>
    </row>
    <row r="12" spans="1:24" outlineLevel="1" x14ac:dyDescent="0.3"/>
    <row r="13" spans="1:24" outlineLevel="1" x14ac:dyDescent="0.3">
      <c r="E13" t="s">
        <v>36</v>
      </c>
      <c r="H13" s="9" t="s">
        <v>10</v>
      </c>
      <c r="J13" s="12">
        <f>SUM(M13:X13)</f>
        <v>0</v>
      </c>
      <c r="M13" s="12"/>
      <c r="N13" s="12"/>
      <c r="O13" s="12"/>
      <c r="P13" s="12"/>
      <c r="Q13" s="12"/>
      <c r="R13" s="12"/>
      <c r="S13" s="12"/>
      <c r="T13" s="12"/>
      <c r="U13" s="12"/>
      <c r="V13" s="12"/>
      <c r="W13" s="12"/>
    </row>
    <row r="14" spans="1:24" outlineLevel="1" x14ac:dyDescent="0.3">
      <c r="E14" t="s">
        <v>37</v>
      </c>
      <c r="H14" s="9" t="s">
        <v>10</v>
      </c>
      <c r="J14" s="12">
        <f>SUM(M14:X14)</f>
        <v>0</v>
      </c>
      <c r="M14" s="12"/>
      <c r="N14" s="12"/>
      <c r="O14" s="12"/>
      <c r="P14" s="12"/>
      <c r="Q14" s="12"/>
      <c r="R14" s="12"/>
      <c r="S14" s="12"/>
      <c r="T14" s="12"/>
      <c r="U14" s="12"/>
      <c r="V14" s="12"/>
      <c r="W14" s="12"/>
    </row>
    <row r="15" spans="1:24" outlineLevel="1" x14ac:dyDescent="0.3"/>
    <row r="16" spans="1:24" ht="15" outlineLevel="1" thickBot="1" x14ac:dyDescent="0.35">
      <c r="D16" s="13" t="s">
        <v>33</v>
      </c>
      <c r="H16" s="9" t="s">
        <v>10</v>
      </c>
      <c r="J16" s="16">
        <f t="shared" ref="J16" si="0">SUM(J13:J15)</f>
        <v>0</v>
      </c>
      <c r="M16" s="16">
        <f t="shared" ref="M16:W16" si="1">SUM(M13:M15)</f>
        <v>0</v>
      </c>
      <c r="N16" s="16">
        <f t="shared" si="1"/>
        <v>0</v>
      </c>
      <c r="O16" s="16">
        <f t="shared" si="1"/>
        <v>0</v>
      </c>
      <c r="P16" s="16">
        <f t="shared" si="1"/>
        <v>0</v>
      </c>
      <c r="Q16" s="16">
        <f t="shared" si="1"/>
        <v>0</v>
      </c>
      <c r="R16" s="16">
        <f t="shared" si="1"/>
        <v>0</v>
      </c>
      <c r="S16" s="16">
        <f t="shared" si="1"/>
        <v>0</v>
      </c>
      <c r="T16" s="16">
        <f t="shared" si="1"/>
        <v>0</v>
      </c>
      <c r="U16" s="16">
        <f t="shared" si="1"/>
        <v>0</v>
      </c>
      <c r="V16" s="16">
        <f t="shared" si="1"/>
        <v>0</v>
      </c>
      <c r="W16" s="16">
        <f t="shared" si="1"/>
        <v>0</v>
      </c>
    </row>
    <row r="17" spans="1:24" ht="15" outlineLevel="1" thickTop="1" x14ac:dyDescent="0.3"/>
    <row r="18" spans="1:24" outlineLevel="1" x14ac:dyDescent="0.3"/>
    <row r="20" spans="1:24" ht="18" x14ac:dyDescent="0.35">
      <c r="A20" s="2"/>
      <c r="B20" s="2"/>
      <c r="C20" s="2" t="s">
        <v>39</v>
      </c>
      <c r="D20" s="2"/>
      <c r="E20" s="2"/>
      <c r="F20" s="2"/>
      <c r="G20" s="2"/>
      <c r="H20" s="2"/>
      <c r="I20" s="2"/>
      <c r="J20" s="2"/>
      <c r="K20" s="2"/>
      <c r="L20" s="2"/>
      <c r="M20" s="2"/>
      <c r="N20" s="2"/>
      <c r="O20" s="2"/>
      <c r="P20" s="2"/>
      <c r="Q20" s="2"/>
      <c r="R20" s="2"/>
      <c r="S20" s="2"/>
      <c r="T20" s="2"/>
      <c r="U20" s="2"/>
      <c r="V20" s="2"/>
      <c r="W20" s="2"/>
      <c r="X20" s="2"/>
    </row>
    <row r="21" spans="1:24" outlineLevel="1" x14ac:dyDescent="0.3"/>
    <row r="22" spans="1:24" outlineLevel="1" x14ac:dyDescent="0.3">
      <c r="D22" s="13" t="s">
        <v>52</v>
      </c>
    </row>
    <row r="23" spans="1:24" outlineLevel="1" x14ac:dyDescent="0.3"/>
    <row r="24" spans="1:24" outlineLevel="1" x14ac:dyDescent="0.3">
      <c r="E24" t="s">
        <v>41</v>
      </c>
      <c r="H24" s="9"/>
      <c r="M24" s="14">
        <v>1</v>
      </c>
    </row>
    <row r="25" spans="1:24" outlineLevel="1" x14ac:dyDescent="0.3">
      <c r="E25" t="s">
        <v>40</v>
      </c>
      <c r="H25" s="9"/>
      <c r="M25" s="32">
        <v>1</v>
      </c>
    </row>
    <row r="26" spans="1:24" outlineLevel="1" x14ac:dyDescent="0.3">
      <c r="E26" t="s">
        <v>50</v>
      </c>
      <c r="H26" s="9"/>
      <c r="M26" s="21">
        <v>1</v>
      </c>
    </row>
    <row r="27" spans="1:24" outlineLevel="1" x14ac:dyDescent="0.3">
      <c r="E27" t="s">
        <v>51</v>
      </c>
      <c r="H27" s="9"/>
      <c r="M27" s="33">
        <v>1</v>
      </c>
    </row>
    <row r="28" spans="1:24" outlineLevel="1" x14ac:dyDescent="0.3"/>
    <row r="29" spans="1:24" outlineLevel="1" x14ac:dyDescent="0.3">
      <c r="D29" s="13" t="s">
        <v>53</v>
      </c>
    </row>
    <row r="30" spans="1:24" outlineLevel="1" x14ac:dyDescent="0.3"/>
    <row r="31" spans="1:24" outlineLevel="1" x14ac:dyDescent="0.3">
      <c r="E31" t="s">
        <v>43</v>
      </c>
      <c r="H31" s="9"/>
      <c r="M31" s="27">
        <v>1</v>
      </c>
    </row>
    <row r="32" spans="1:24" outlineLevel="1" x14ac:dyDescent="0.3">
      <c r="E32" t="s">
        <v>44</v>
      </c>
      <c r="H32" s="9"/>
      <c r="M32" s="24">
        <v>1</v>
      </c>
    </row>
    <row r="33" spans="1:24" outlineLevel="1" x14ac:dyDescent="0.3">
      <c r="E33" t="s">
        <v>48</v>
      </c>
      <c r="H33" s="9"/>
      <c r="M33" s="8">
        <v>1</v>
      </c>
    </row>
    <row r="34" spans="1:24" outlineLevel="1" x14ac:dyDescent="0.3">
      <c r="E34" t="s">
        <v>45</v>
      </c>
      <c r="H34" s="9"/>
      <c r="M34" s="12">
        <v>1</v>
      </c>
    </row>
    <row r="35" spans="1:24" outlineLevel="1" x14ac:dyDescent="0.3">
      <c r="E35" t="s">
        <v>46</v>
      </c>
      <c r="M35" s="23">
        <v>1</v>
      </c>
    </row>
    <row r="36" spans="1:24" outlineLevel="1" x14ac:dyDescent="0.3">
      <c r="E36" t="s">
        <v>49</v>
      </c>
      <c r="M36" s="19">
        <v>1</v>
      </c>
    </row>
    <row r="37" spans="1:24" ht="15" outlineLevel="1" thickBot="1" x14ac:dyDescent="0.35">
      <c r="E37" t="s">
        <v>42</v>
      </c>
      <c r="H37" s="9"/>
      <c r="M37" s="16">
        <v>1</v>
      </c>
    </row>
    <row r="38" spans="1:24" ht="15" outlineLevel="1" thickTop="1" x14ac:dyDescent="0.3"/>
    <row r="39" spans="1:24" outlineLevel="1" x14ac:dyDescent="0.3"/>
    <row r="41" spans="1:24" ht="18" x14ac:dyDescent="0.35">
      <c r="A41" s="2"/>
      <c r="B41" s="2"/>
      <c r="C41" s="2" t="s">
        <v>1</v>
      </c>
      <c r="D41" s="2"/>
      <c r="E41" s="2"/>
      <c r="F41" s="2"/>
      <c r="G41" s="2"/>
      <c r="H41" s="2"/>
      <c r="I41" s="2"/>
      <c r="J41" s="2"/>
      <c r="K41" s="2"/>
      <c r="L41" s="2"/>
      <c r="M41" s="2"/>
      <c r="N41" s="2"/>
      <c r="O41" s="2"/>
      <c r="P41" s="2"/>
      <c r="Q41" s="2"/>
      <c r="R41" s="2"/>
      <c r="S41" s="2"/>
      <c r="T41" s="2"/>
      <c r="U41" s="2"/>
      <c r="V41" s="2"/>
      <c r="W41" s="2"/>
      <c r="X41" s="2"/>
    </row>
  </sheetData>
  <dataConsolidate/>
  <conditionalFormatting sqref="A2:A3">
    <cfRule type="expression" dxfId="0" priority="1" stopIfTrue="1">
      <formula>A2=0</formula>
    </cfRule>
  </conditionalFormatting>
  <printOptions headings="1"/>
  <pageMargins left="0.31496062992125984" right="0.31496062992125984" top="0.6692913385826772" bottom="0.55118110236220474" header="0.31496062992125984" footer="0.31496062992125984"/>
  <pageSetup paperSize="8" scale="50" orientation="landscape" r:id="rId1"/>
  <headerFooter>
    <oddHeader>&amp;L&amp;8&amp;G&amp;C&amp;8&amp;A&amp;R&amp;8&amp;D &amp;T</oddHeader>
    <oddFooter>&amp;C&amp;8&amp;P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B41BFDC0B6664B821299DFDAFC0D36" ma:contentTypeVersion="12" ma:contentTypeDescription="Create a new document." ma:contentTypeScope="" ma:versionID="4a823c42270d1cd15ce2982933e4f0d6">
  <xsd:schema xmlns:xsd="http://www.w3.org/2001/XMLSchema" xmlns:xs="http://www.w3.org/2001/XMLSchema" xmlns:p="http://schemas.microsoft.com/office/2006/metadata/properties" xmlns:ns3="7ef3f96f-d5d3-407b-89f7-01f02bafd24c" xmlns:ns4="ce5d9066-e693-4946-8185-6c6f39078817" targetNamespace="http://schemas.microsoft.com/office/2006/metadata/properties" ma:root="true" ma:fieldsID="38da528e75c777b6438e56d2000c62a8" ns3:_="" ns4:_="">
    <xsd:import namespace="7ef3f96f-d5d3-407b-89f7-01f02bafd24c"/>
    <xsd:import namespace="ce5d9066-e693-4946-8185-6c6f3907881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f3f96f-d5d3-407b-89f7-01f02bafd24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5d9066-e693-4946-8185-6c6f3907881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6D7AB6-7267-4C95-996F-E0A991EB94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f3f96f-d5d3-407b-89f7-01f02bafd24c"/>
    <ds:schemaRef ds:uri="ce5d9066-e693-4946-8185-6c6f390788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350FC6-F2BE-491A-B82F-86DAE74E7809}">
  <ds:schemaRefs>
    <ds:schemaRef ds:uri="ce5d9066-e693-4946-8185-6c6f39078817"/>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www.w3.org/XML/1998/namespace"/>
    <ds:schemaRef ds:uri="7ef3f96f-d5d3-407b-89f7-01f02bafd24c"/>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1CA44E1-4D47-4B7B-ADDF-5CE36F1104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Index</vt:lpstr>
      <vt:lpstr>Inputs &gt;&gt;</vt:lpstr>
      <vt:lpstr>I1_Gen_Inputs</vt:lpstr>
      <vt:lpstr>Calculations &gt;&gt;</vt:lpstr>
      <vt:lpstr>C1_TimelineA</vt:lpstr>
      <vt:lpstr>Template</vt:lpstr>
      <vt:lpstr>Model_Error</vt:lpstr>
      <vt:lpstr>rEndDate</vt:lpstr>
      <vt:lpstr>rMonthsInYear</vt:lpstr>
      <vt:lpstr>rStartDate</vt:lpstr>
      <vt:lpstr>rTolerance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Warshaw</dc:creator>
  <cp:lastModifiedBy>Ruth Butler-Lee</cp:lastModifiedBy>
  <dcterms:created xsi:type="dcterms:W3CDTF">2020-01-06T13:33:43Z</dcterms:created>
  <dcterms:modified xsi:type="dcterms:W3CDTF">2026-08-31T14:27:10Z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0x010100CEB41BFDC0B6664B821299DFDAFC0D36</vt:lpwstr>
  </property>
  <property fmtid="{D5CDD505-2E9C-101B-9397-08002B2CF9AE}" pid="3" name="Folder">
    <vt:lpwstr>310;#General|ff425080-4bce-43ca-9390-507acedeade2</vt:lpwstr>
  </property>
  <property fmtid="{D5CDD505-2E9C-101B-9397-08002B2CF9AE}" pid="4" name="_dlc_DocIdItemGuid">
    <vt:lpwstr>32887f1e-ff11-42be-915a-869313f99d68</vt:lpwstr>
  </property>
</Properties>
</file>