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icaew.co.uk\cah3\CAH_USERS\td2tg\My Documents\SharePoint\webinar\"/>
    </mc:Choice>
  </mc:AlternateContent>
  <xr:revisionPtr revIDLastSave="0" documentId="8_{9871DB89-EEE2-495A-A0CF-A96EC05F3E56}" xr6:coauthVersionLast="47" xr6:coauthVersionMax="47" xr10:uidLastSave="{00000000-0000-0000-0000-000000000000}"/>
  <bookViews>
    <workbookView xWindow="-110" yWindow="-110" windowWidth="25820" windowHeight="10420" xr2:uid="{86F5A3B1-7C25-45D8-B410-014260B71761}"/>
  </bookViews>
  <sheets>
    <sheet name="Fin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/>
  <c r="F3" i="1" s="1"/>
  <c r="E2" i="1"/>
  <c r="E4" i="1"/>
  <c r="E5" i="1"/>
  <c r="F5" i="1" s="1"/>
  <c r="E6" i="1"/>
  <c r="F6" i="1" s="1"/>
  <c r="E7" i="1"/>
  <c r="E8" i="1"/>
  <c r="E9" i="1"/>
  <c r="F9" i="1" s="1"/>
  <c r="E10" i="1"/>
  <c r="E11" i="1"/>
  <c r="E12" i="1"/>
  <c r="E13" i="1"/>
  <c r="E14" i="1"/>
  <c r="E15" i="1"/>
  <c r="E16" i="1"/>
  <c r="E17" i="1"/>
  <c r="E18" i="1"/>
  <c r="E19" i="1"/>
  <c r="E20" i="1"/>
  <c r="F20" i="1" s="1"/>
  <c r="E21" i="1"/>
  <c r="E22" i="1"/>
  <c r="F22" i="1" s="1"/>
  <c r="E23" i="1"/>
  <c r="E24" i="1"/>
  <c r="F11" i="1"/>
  <c r="F12" i="1"/>
  <c r="F13" i="1"/>
  <c r="F15" i="1"/>
  <c r="F18" i="1"/>
  <c r="F19" i="1"/>
  <c r="F24" i="1"/>
  <c r="D2" i="1"/>
  <c r="F2" i="1"/>
  <c r="G2" i="1" a="1"/>
  <c r="G2" i="1" s="1"/>
  <c r="H2" i="1" a="1"/>
  <c r="H2" i="1" s="1"/>
  <c r="J2" i="1" a="1"/>
  <c r="J2" i="1" s="1"/>
  <c r="D3" i="1"/>
  <c r="G3" i="1" a="1"/>
  <c r="G3" i="1" s="1"/>
  <c r="H3" i="1" a="1"/>
  <c r="H3" i="1" s="1"/>
  <c r="D4" i="1"/>
  <c r="F4" i="1"/>
  <c r="G4" i="1" a="1"/>
  <c r="G4" i="1" s="1"/>
  <c r="H4" i="1" a="1"/>
  <c r="H4" i="1" s="1"/>
  <c r="D5" i="1"/>
  <c r="G5" i="1" a="1"/>
  <c r="G5" i="1" s="1"/>
  <c r="H5" i="1" a="1"/>
  <c r="H5" i="1" s="1"/>
  <c r="D6" i="1"/>
  <c r="G6" i="1" a="1"/>
  <c r="G6" i="1" s="1"/>
  <c r="H6" i="1" a="1"/>
  <c r="H6" i="1" s="1"/>
  <c r="D7" i="1"/>
  <c r="F7" i="1"/>
  <c r="G7" i="1" a="1"/>
  <c r="G7" i="1" s="1"/>
  <c r="H7" i="1" a="1"/>
  <c r="H7" i="1" s="1"/>
  <c r="D8" i="1"/>
  <c r="F8" i="1"/>
  <c r="G8" i="1" a="1"/>
  <c r="G8" i="1" s="1"/>
  <c r="H8" i="1" a="1"/>
  <c r="H8" i="1" s="1"/>
  <c r="D9" i="1"/>
  <c r="G9" i="1" a="1"/>
  <c r="G9" i="1" s="1"/>
  <c r="H9" i="1" a="1"/>
  <c r="H9" i="1" s="1"/>
  <c r="D10" i="1"/>
  <c r="F10" i="1"/>
  <c r="G10" i="1" a="1"/>
  <c r="G10" i="1" s="1"/>
  <c r="H10" i="1" a="1"/>
  <c r="H10" i="1" s="1"/>
  <c r="D11" i="1"/>
  <c r="G11" i="1" a="1"/>
  <c r="G11" i="1" s="1"/>
  <c r="H11" i="1" a="1"/>
  <c r="H11" i="1" s="1"/>
  <c r="D12" i="1"/>
  <c r="G12" i="1" a="1"/>
  <c r="G12" i="1" s="1"/>
  <c r="H12" i="1" a="1"/>
  <c r="H12" i="1" s="1"/>
  <c r="D13" i="1"/>
  <c r="G13" i="1" a="1"/>
  <c r="G13" i="1" s="1"/>
  <c r="H13" i="1" a="1"/>
  <c r="H13" i="1" s="1"/>
  <c r="D14" i="1"/>
  <c r="F14" i="1"/>
  <c r="G14" i="1" a="1"/>
  <c r="G14" i="1" s="1"/>
  <c r="H14" i="1" a="1"/>
  <c r="H14" i="1" s="1"/>
  <c r="D15" i="1"/>
  <c r="G15" i="1" a="1"/>
  <c r="G15" i="1" s="1"/>
  <c r="H15" i="1" a="1"/>
  <c r="H15" i="1" s="1"/>
  <c r="D16" i="1"/>
  <c r="F16" i="1"/>
  <c r="G16" i="1" a="1"/>
  <c r="G16" i="1" s="1"/>
  <c r="H16" i="1" a="1"/>
  <c r="H16" i="1" s="1"/>
  <c r="D17" i="1"/>
  <c r="F17" i="1"/>
  <c r="G17" i="1" a="1"/>
  <c r="G17" i="1" s="1"/>
  <c r="H17" i="1" a="1"/>
  <c r="H17" i="1" s="1"/>
  <c r="D18" i="1"/>
  <c r="G18" i="1" a="1"/>
  <c r="G18" i="1" s="1"/>
  <c r="H18" i="1" a="1"/>
  <c r="H18" i="1" s="1"/>
  <c r="D19" i="1"/>
  <c r="G19" i="1" a="1"/>
  <c r="G19" i="1" s="1"/>
  <c r="H19" i="1" a="1"/>
  <c r="H19" i="1" s="1"/>
  <c r="D20" i="1"/>
  <c r="G20" i="1" a="1"/>
  <c r="G20" i="1" s="1"/>
  <c r="H20" i="1" a="1"/>
  <c r="H20" i="1" s="1"/>
  <c r="D21" i="1"/>
  <c r="F21" i="1"/>
  <c r="G21" i="1" a="1"/>
  <c r="G21" i="1" s="1"/>
  <c r="H21" i="1" a="1"/>
  <c r="H21" i="1" s="1"/>
  <c r="D22" i="1"/>
  <c r="G22" i="1" a="1"/>
  <c r="G22" i="1" s="1"/>
  <c r="H22" i="1" a="1"/>
  <c r="H22" i="1" s="1"/>
  <c r="D23" i="1"/>
  <c r="F23" i="1"/>
  <c r="G23" i="1" a="1"/>
  <c r="G23" i="1" s="1"/>
  <c r="H23" i="1" a="1"/>
  <c r="H23" i="1" s="1"/>
  <c r="I23" i="1" a="1"/>
  <c r="I23" i="1" s="1"/>
  <c r="D24" i="1"/>
  <c r="G24" i="1" a="1"/>
  <c r="G24" i="1" s="1"/>
  <c r="H24" i="1" a="1"/>
  <c r="H24" i="1" s="1"/>
  <c r="I24" i="1" a="1"/>
  <c r="I2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<sst xmlns="http://schemas.openxmlformats.org/spreadsheetml/2006/main" count="72" uniqueCount="72">
  <si>
    <t>Invoice #474747</t>
  </si>
  <si>
    <t>Payment for INV 987655</t>
  </si>
  <si>
    <t>Req for INV-12345</t>
  </si>
  <si>
    <t>01273 112233</t>
  </si>
  <si>
    <t>Statement reconciliation includes invoice INV730154</t>
  </si>
  <si>
    <t>isabella.hall@acme.co.uk</t>
  </si>
  <si>
    <t>01792 334455</t>
  </si>
  <si>
    <t>Delivery window confirmation needed for INV20539</t>
  </si>
  <si>
    <t>noah.walker@somecorp.uk</t>
  </si>
  <si>
    <t>0 20 7946 0555</t>
  </si>
  <si>
    <t>Investigation opened for duplicate payment on INV640871</t>
  </si>
  <si>
    <t>trailingdot.@example.com</t>
  </si>
  <si>
    <t>+44-161-555-7788</t>
  </si>
  <si>
    <t>PO rollover required; linked invoice is INV31425</t>
  </si>
  <si>
    <t>eva.johnson@demo.co</t>
  </si>
  <si>
    <t>01865 123456</t>
  </si>
  <si>
    <t>Discount agreement confirmed – reference INV920564</t>
  </si>
  <si>
    <t>jack.taylor@sample.co.uk</t>
  </si>
  <si>
    <t>023 8123 4567</t>
  </si>
  <si>
    <t>Address details updated; applies to INV77741</t>
  </si>
  <si>
    <t>mia.davis@contoso.com</t>
  </si>
  <si>
    <t>(020) 7946 0815</t>
  </si>
  <si>
    <t>Remittance advice requested for outstanding INV118760</t>
  </si>
  <si>
    <t>bad domain@exa mple.com</t>
  </si>
  <si>
    <t>0151 123 4567</t>
  </si>
  <si>
    <t>Awaiting GRN to match against INV59342 before posting</t>
  </si>
  <si>
    <t>oliver.brown@samplemail.co.uk</t>
  </si>
  <si>
    <t>0141 555 8888</t>
  </si>
  <si>
    <t>Price adjustment agreed; reissue required for INV845903</t>
  </si>
  <si>
    <t>sofia.king@mydomain.co</t>
  </si>
  <si>
    <t>0121 234 5678</t>
  </si>
  <si>
    <t>Confirm VAT treatment applied to invoice INV26731</t>
  </si>
  <si>
    <t>harry.edwards@foo.bar</t>
  </si>
  <si>
    <t>0117 496 7777</t>
  </si>
  <si>
    <t>Final notice issued – outstanding invoice INV100572</t>
  </si>
  <si>
    <t>emma.clarke@widgets.uk</t>
  </si>
  <si>
    <t>028 9012 3456</t>
  </si>
  <si>
    <t>Query raised: discrepancy found for INV44029 line items</t>
  </si>
  <si>
    <t>double@@example.com</t>
  </si>
  <si>
    <t>+44 7911 123 456</t>
  </si>
  <si>
    <t>Please attach POD; related invoice is INV764512</t>
  </si>
  <si>
    <t>rory.morgan@somecompany.co.uk</t>
  </si>
  <si>
    <t>029 2000 4455</t>
  </si>
  <si>
    <t>Approval received – INV57841 delivery to be scheduled</t>
  </si>
  <si>
    <t>daniel.green@demo.net</t>
  </si>
  <si>
    <t>0131 496 7890</t>
  </si>
  <si>
    <t>Reminder: payment for INV120983 is due in 7 days</t>
  </si>
  <si>
    <t>lucy.wilson@acme.io</t>
  </si>
  <si>
    <t>07911 123456</t>
  </si>
  <si>
    <t>Follow-up required on INV33428 regarding credit note</t>
  </si>
  <si>
    <t>noatsign.example.com</t>
  </si>
  <si>
    <t>+44 (0)20 7123 4567</t>
  </si>
  <si>
    <t>Referencing INV905431 for new contract onboarding</t>
  </si>
  <si>
    <t>amelia.jones@contoso.co.uk</t>
  </si>
  <si>
    <t>0161 555 2345</t>
  </si>
  <si>
    <t>Urgent: INV76210 shipment hold cleared</t>
  </si>
  <si>
    <t>tom.smith88@sample.org</t>
  </si>
  <si>
    <t>+44 20 7946 0033</t>
  </si>
  <si>
    <t>Updated PO terms for INV548392 have been confirmed</t>
  </si>
  <si>
    <t>priya.patel@example.com</t>
  </si>
  <si>
    <t>020 7946 0018</t>
  </si>
  <si>
    <t>INV10345 – Re: Q4 supplies reorder, please process by Friday</t>
  </si>
  <si>
    <t>alex.hughes01@example.co.uk</t>
  </si>
  <si>
    <t>V2</t>
  </si>
  <si>
    <t>REGEXEXTRACT</t>
  </si>
  <si>
    <t>Telephone Test</t>
  </si>
  <si>
    <t>REGEXREPLACE</t>
  </si>
  <si>
    <t>REGEX TEST</t>
  </si>
  <si>
    <t>Phone</t>
  </si>
  <si>
    <t>Email Subject</t>
  </si>
  <si>
    <t>Email</t>
  </si>
  <si>
    <t>Tel # for invalid emails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</si>
</sst>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Arial"/>
      <family val="2"/>
    </font>
    <font>
      <sz val="11"/>
      <color theme="1"/>
      <name val="Arial"/>
      <family val="2"/>
      <scheme val="minor"/>
    </font>
    <font>
      <b/>
      <sz val="11"/>
      <name val="Calibri"/>
    </font>
    <font>
      <b/>
      <sz val="11"/>
      <name val="Calibri"/>
      <family val="2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1" fillId="0" borderId="0" xfId="1"/>
    <xf numFmtId="0" fontId="2" fillId="0" borderId="1" xfId="1" applyFont="1" applyBorder="1" applyAlignment="1">
      <alignment horizontal="center" vertical="top"/>
    </xf>
    <xf numFmtId="0" fontId="3" fillId="0" borderId="1" xfId="1" applyFont="1" applyBorder="1" applyAlignment="1">
      <alignment horizontal="center" vertical="top"/>
    </xf>
    <xf numFmtId="0" fontId="4" fillId="0" borderId="0" xfId="1" applyFont="1"/>
  </cellXfs>
  <cellStyles count="2">
    <cellStyle name="Normal" xfId="0" builtinId="0"/>
    <cellStyle name="Normal 2" xfId="1" xr:uid="{14C5C4EB-EE62-421F-9A77-3A8258326AC6}"/>
  </cellStyles>
  <dxfs count="8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fb t="e">#N/A</fb>
    <v>6</v>
    <v>7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3A1720C-BD12-40CB-B938-700848E83BE5}" name="Table1" displayName="Table1" ref="A1:H24" totalsRowShown="0" headerRowDxfId="7" headerRowBorderDxfId="6" tableBorderDxfId="5">
  <autoFilter ref="A1:H24" xr:uid="{A6079B63-2D70-493C-A5C6-B550AD7F2FBF}"/>
  <tableColumns count="8">
    <tableColumn id="1" xr3:uid="{E60931CA-F58A-4606-970F-1DC63C3B9042}" name="Email"/>
    <tableColumn id="2" xr3:uid="{8A1FE419-7FC8-454C-9A65-82F266D001BF}" name="Email Subject"/>
    <tableColumn id="3" xr3:uid="{71DE26AB-FC3E-4F68-B9C6-66A4B94BD401}" name="Phone"/>
    <tableColumn id="4" xr3:uid="{9F5E072B-31E9-450C-834F-ECAEC8573378}" name="REGEX TEST" dataDxfId="4">
      <calculatedColumnFormula>_xlfn.REGEXTEST(Table1[[#This Row],[Email]],"^[A-Za-z0-9._%+-]+@[A-Za-z0-9.-]+\.[A-Za-z]{2,}$")</calculatedColumnFormula>
    </tableColumn>
    <tableColumn id="5" xr3:uid="{F59FE978-0CAD-44CB-8FE3-44E7DC76D49D}" name="REGEXREPLACE" dataDxfId="3">
      <calculatedColumnFormula>_xlfn.REGEXREPLACE(Table1[[#This Row],[Phone]],"[^0-9]","")</calculatedColumnFormula>
    </tableColumn>
    <tableColumn id="6" xr3:uid="{8896048A-FB36-4E73-8427-4B6C4FA33F9B}" name="Telephone Test" dataDxfId="2">
      <calculatedColumnFormula>_xlfn.REGEXTEST(Table1[[#This Row],[REGEXREPLACE]],"((0044|44)0?|0)[123578]\d{8,9}")</calculatedColumnFormula>
    </tableColumn>
    <tableColumn id="7" xr3:uid="{77E9E261-85BD-4B3B-9121-18721E800C2A}" name="REGEXEXTRACT" dataDxfId="1">
      <calculatedColumnFormula array="1">_xlfn.REGEXEXTRACT(Table1[[#This Row],[Email Subject]],"INV.?\d+")</calculatedColumnFormula>
    </tableColumn>
    <tableColumn id="8" xr3:uid="{EBE572BF-A044-4E46-8A72-73185FF529CC}" name="V2" dataDxfId="0">
      <calculatedColumnFormula array="1">_xlfn.REGEXEXTRACT(Table1[[#This Row],[Email Subject]],"(?&lt;!\d)\d{5,6}(?!\d)")</calculatedColumnFormula>
    </tableColumn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ICAEW Office">
      <a:dk1>
        <a:srgbClr val="000000"/>
      </a:dk1>
      <a:lt1>
        <a:srgbClr val="FFFFFF"/>
      </a:lt1>
      <a:dk2>
        <a:srgbClr val="000000"/>
      </a:dk2>
      <a:lt2>
        <a:srgbClr val="E30613"/>
      </a:lt2>
      <a:accent1>
        <a:srgbClr val="A9C47F"/>
      </a:accent1>
      <a:accent2>
        <a:srgbClr val="6BCABA"/>
      </a:accent2>
      <a:accent3>
        <a:srgbClr val="8BD3E6"/>
      </a:accent3>
      <a:accent4>
        <a:srgbClr val="B288B9"/>
      </a:accent4>
      <a:accent5>
        <a:srgbClr val="E6A65D"/>
      </a:accent5>
      <a:accent6>
        <a:srgbClr val="D4E2BF"/>
      </a:accent6>
      <a:hlink>
        <a:srgbClr val="0563C1"/>
      </a:hlink>
      <a:folHlink>
        <a:srgbClr val="954F72"/>
      </a:folHlink>
    </a:clrScheme>
    <a:fontScheme name="ICAEW Fonts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sz="110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 algn="l">
          <a:defRPr sz="1100"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B4BB2-C97B-4B1E-BEEB-23B9890998A8}">
  <dimension ref="A1:J24"/>
  <sheetViews>
    <sheetView tabSelected="1" workbookViewId="0">
      <selection activeCell="B21" sqref="B21"/>
    </sheetView>
  </sheetViews>
  <sheetFormatPr defaultColWidth="8.75" defaultRowHeight="14" x14ac:dyDescent="0.3"/>
  <cols>
    <col min="1" max="1" width="27.25" style="1" bestFit="1" customWidth="1"/>
    <col min="2" max="2" width="46.25" style="1" bestFit="1" customWidth="1"/>
    <col min="3" max="3" width="15.83203125" style="1" bestFit="1" customWidth="1"/>
    <col min="4" max="4" width="13.75" style="1" bestFit="1" customWidth="1"/>
    <col min="5" max="5" width="16.58203125" style="1" bestFit="1" customWidth="1"/>
    <col min="6" max="6" width="13.08203125" style="1" customWidth="1"/>
    <col min="7" max="7" width="16.75" style="1" bestFit="1" customWidth="1"/>
    <col min="8" max="8" width="8.75" style="1"/>
    <col min="9" max="9" width="16.75" style="1" bestFit="1" customWidth="1"/>
    <col min="10" max="16384" width="8.75" style="1"/>
  </cols>
  <sheetData>
    <row r="1" spans="1:10" ht="14.5" x14ac:dyDescent="0.3">
      <c r="A1" s="2" t="s">
        <v>70</v>
      </c>
      <c r="B1" s="2" t="s">
        <v>69</v>
      </c>
      <c r="C1" s="2" t="s">
        <v>68</v>
      </c>
      <c r="D1" s="2" t="s">
        <v>67</v>
      </c>
      <c r="E1" s="2" t="s">
        <v>66</v>
      </c>
      <c r="F1" s="3" t="s">
        <v>65</v>
      </c>
      <c r="G1" s="2" t="s">
        <v>64</v>
      </c>
      <c r="H1" s="2" t="s">
        <v>63</v>
      </c>
      <c r="I1"/>
      <c r="J1" s="4" t="s">
        <v>71</v>
      </c>
    </row>
    <row r="2" spans="1:10" x14ac:dyDescent="0.3">
      <c r="A2" s="1" t="s">
        <v>62</v>
      </c>
      <c r="B2" s="1" t="s">
        <v>61</v>
      </c>
      <c r="C2" s="1" t="s">
        <v>60</v>
      </c>
      <c r="D2" s="1" t="b">
        <f>_xlfn.REGEXTEST(Table1[[#This Row],[Email]],"^[A-Za-z0-9._%+-]+@[A-Za-z0-9.-]+\.[A-Za-z]{2,}$")</f>
        <v>1</v>
      </c>
      <c r="E2" s="1" t="str">
        <f>_xlfn.REGEXREPLACE(Table1[[#This Row],[Phone]],"[^0-9]","")</f>
        <v>02079460018</v>
      </c>
      <c r="F2" s="1" t="b">
        <f>_xlfn.REGEXTEST(Table1[[#This Row],[REGEXREPLACE]],"((0044|44)0?|0)[123578]\d{8,9}")</f>
        <v>1</v>
      </c>
      <c r="G2" s="1" t="str" cm="1">
        <f t="array" ref="G2">_xlfn.REGEXEXTRACT(Table1[[#This Row],[Email Subject]],"INV.?\d+")</f>
        <v>INV10345</v>
      </c>
      <c r="H2" s="1" t="str" cm="1">
        <f t="array" ref="H2">_xlfn.REGEXEXTRACT(Table1[[#This Row],[Email Subject]],"(?&lt;!\d)\d{5,6}(?!\d)")</f>
        <v>10345</v>
      </c>
      <c r="I2"/>
      <c r="J2" s="1" t="str" cm="1">
        <f t="array" ref="J2:J7">_xlfn._xlws.FILTER(Table1[Phone],NOT(_xlfn.REGEXTEST(Table1[Email],"^[A-Za-z0-9._%+-]+@[A-Za-z0-9.-]+\.[A-Za-z]{2,}$")))</f>
        <v>07911 123456</v>
      </c>
    </row>
    <row r="3" spans="1:10" x14ac:dyDescent="0.3">
      <c r="A3" s="1" t="s">
        <v>59</v>
      </c>
      <c r="B3" s="1" t="s">
        <v>58</v>
      </c>
      <c r="C3" s="1" t="s">
        <v>57</v>
      </c>
      <c r="D3" s="1" t="b">
        <f>_xlfn.REGEXTEST(Table1[[#This Row],[Email]],"^[A-Za-z0-9._%+-]+@[A-Za-z0-9.-]+\.[A-Za-z]{2,}$")</f>
        <v>1</v>
      </c>
      <c r="E3" s="1" t="str">
        <f>_xlfn.REGEXREPLACE(Table1[[#This Row],[Phone]],"[^0-9]","")</f>
        <v>442079460033</v>
      </c>
      <c r="F3" s="1" t="b">
        <f>_xlfn.REGEXTEST(Table1[[#This Row],[REGEXREPLACE]],"((0044|44)0?|0)[123578]\d{8,9}")</f>
        <v>1</v>
      </c>
      <c r="G3" s="1" t="str" cm="1">
        <f t="array" ref="G3">_xlfn.REGEXEXTRACT(Table1[[#This Row],[Email Subject]],"INV.?\d+")</f>
        <v>INV548392</v>
      </c>
      <c r="H3" s="1" t="str" cm="1">
        <f t="array" ref="H3">_xlfn.REGEXEXTRACT(Table1[[#This Row],[Email Subject]],"(?&lt;!\d)\d{5,6}(?!\d)")</f>
        <v>548392</v>
      </c>
      <c r="I3"/>
      <c r="J3" s="1" t="str">
        <v>028 9012 3456</v>
      </c>
    </row>
    <row r="4" spans="1:10" x14ac:dyDescent="0.3">
      <c r="A4" s="1" t="s">
        <v>56</v>
      </c>
      <c r="B4" s="1" t="s">
        <v>55</v>
      </c>
      <c r="C4" s="1" t="s">
        <v>54</v>
      </c>
      <c r="D4" s="1" t="b">
        <f>_xlfn.REGEXTEST(Table1[[#This Row],[Email]],"^[A-Za-z0-9._%+-]+@[A-Za-z0-9.-]+\.[A-Za-z]{2,}$")</f>
        <v>1</v>
      </c>
      <c r="E4" s="1" t="str">
        <f>_xlfn.REGEXREPLACE(Table1[[#This Row],[Phone]],"[^0-9]","")</f>
        <v>01615552345</v>
      </c>
      <c r="F4" s="1" t="b">
        <f>_xlfn.REGEXTEST(Table1[[#This Row],[REGEXREPLACE]],"((0044|44)0?|0)[123578]\d{8,9}")</f>
        <v>1</v>
      </c>
      <c r="G4" s="1" t="str" cm="1">
        <f t="array" ref="G4">_xlfn.REGEXEXTRACT(Table1[[#This Row],[Email Subject]],"INV.?\d+")</f>
        <v>INV76210</v>
      </c>
      <c r="H4" s="1" t="str" cm="1">
        <f t="array" ref="H4">_xlfn.REGEXEXTRACT(Table1[[#This Row],[Email Subject]],"(?&lt;!\d)\d{5,6}(?!\d)")</f>
        <v>76210</v>
      </c>
      <c r="I4"/>
      <c r="J4" s="1" t="str">
        <v>(020) 7946 0815</v>
      </c>
    </row>
    <row r="5" spans="1:10" x14ac:dyDescent="0.3">
      <c r="A5" s="1" t="s">
        <v>53</v>
      </c>
      <c r="B5" s="1" t="s">
        <v>52</v>
      </c>
      <c r="C5" s="1" t="s">
        <v>51</v>
      </c>
      <c r="D5" s="1" t="b">
        <f>_xlfn.REGEXTEST(Table1[[#This Row],[Email]],"^[A-Za-z0-9._%+-]+@[A-Za-z0-9.-]+\.[A-Za-z]{2,}$")</f>
        <v>1</v>
      </c>
      <c r="E5" s="1" t="str">
        <f>_xlfn.REGEXREPLACE(Table1[[#This Row],[Phone]],"[^0-9]","")</f>
        <v>4402071234567</v>
      </c>
      <c r="F5" s="1" t="b">
        <f>_xlfn.REGEXTEST(Table1[[#This Row],[REGEXREPLACE]],"((0044|44)0?|0)[123578]\d{8,9}")</f>
        <v>1</v>
      </c>
      <c r="G5" s="1" t="str" cm="1">
        <f t="array" ref="G5">_xlfn.REGEXEXTRACT(Table1[[#This Row],[Email Subject]],"INV.?\d+")</f>
        <v>INV905431</v>
      </c>
      <c r="H5" s="1" t="str" cm="1">
        <f t="array" ref="H5">_xlfn.REGEXEXTRACT(Table1[[#This Row],[Email Subject]],"(?&lt;!\d)\d{5,6}(?!\d)")</f>
        <v>905431</v>
      </c>
      <c r="I5"/>
      <c r="J5" s="1">
        <v>0</v>
      </c>
    </row>
    <row r="6" spans="1:10" x14ac:dyDescent="0.3">
      <c r="A6" s="1" t="s">
        <v>50</v>
      </c>
      <c r="B6" s="1" t="s">
        <v>49</v>
      </c>
      <c r="C6" s="1" t="s">
        <v>48</v>
      </c>
      <c r="D6" s="1" t="b">
        <f>_xlfn.REGEXTEST(Table1[[#This Row],[Email]],"^[A-Za-z0-9._%+-]+@[A-Za-z0-9.-]+\.[A-Za-z]{2,}$")</f>
        <v>0</v>
      </c>
      <c r="E6" s="1" t="str">
        <f>_xlfn.REGEXREPLACE(Table1[[#This Row],[Phone]],"[^0-9]","")</f>
        <v>07911123456</v>
      </c>
      <c r="F6" s="1" t="b">
        <f>_xlfn.REGEXTEST(Table1[[#This Row],[REGEXREPLACE]],"((0044|44)0?|0)[123578]\d{8,9}")</f>
        <v>1</v>
      </c>
      <c r="G6" s="1" t="str" cm="1">
        <f t="array" ref="G6">_xlfn.REGEXEXTRACT(Table1[[#This Row],[Email Subject]],"INV.?\d+")</f>
        <v>INV33428</v>
      </c>
      <c r="H6" s="1" t="str" cm="1">
        <f t="array" ref="H6">_xlfn.REGEXEXTRACT(Table1[[#This Row],[Email Subject]],"(?&lt;!\d)\d{5,6}(?!\d)")</f>
        <v>33428</v>
      </c>
      <c r="I6"/>
      <c r="J6" s="1">
        <v>0</v>
      </c>
    </row>
    <row r="7" spans="1:10" x14ac:dyDescent="0.3">
      <c r="A7" s="1" t="s">
        <v>47</v>
      </c>
      <c r="B7" s="1" t="s">
        <v>46</v>
      </c>
      <c r="C7" s="1" t="s">
        <v>45</v>
      </c>
      <c r="D7" s="1" t="b">
        <f>_xlfn.REGEXTEST(Table1[[#This Row],[Email]],"^[A-Za-z0-9._%+-]+@[A-Za-z0-9.-]+\.[A-Za-z]{2,}$")</f>
        <v>1</v>
      </c>
      <c r="E7" s="1" t="str">
        <f>_xlfn.REGEXREPLACE(Table1[[#This Row],[Phone]],"[^0-9]","")</f>
        <v>01314967890</v>
      </c>
      <c r="F7" s="1" t="b">
        <f>_xlfn.REGEXTEST(Table1[[#This Row],[REGEXREPLACE]],"((0044|44)0?|0)[123578]\d{8,9}")</f>
        <v>1</v>
      </c>
      <c r="G7" s="1" t="str" cm="1">
        <f t="array" ref="G7">_xlfn.REGEXEXTRACT(Table1[[#This Row],[Email Subject]],"INV.?\d+")</f>
        <v>INV120983</v>
      </c>
      <c r="H7" s="1" t="str" cm="1">
        <f t="array" ref="H7">_xlfn.REGEXEXTRACT(Table1[[#This Row],[Email Subject]],"(?&lt;!\d)\d{5,6}(?!\d)")</f>
        <v>120983</v>
      </c>
      <c r="I7"/>
      <c r="J7" s="1">
        <v>0</v>
      </c>
    </row>
    <row r="8" spans="1:10" x14ac:dyDescent="0.3">
      <c r="A8" s="1" t="s">
        <v>44</v>
      </c>
      <c r="B8" s="1" t="s">
        <v>43</v>
      </c>
      <c r="C8" s="1" t="s">
        <v>42</v>
      </c>
      <c r="D8" s="1" t="b">
        <f>_xlfn.REGEXTEST(Table1[[#This Row],[Email]],"^[A-Za-z0-9._%+-]+@[A-Za-z0-9.-]+\.[A-Za-z]{2,}$")</f>
        <v>1</v>
      </c>
      <c r="E8" s="1" t="str">
        <f>_xlfn.REGEXREPLACE(Table1[[#This Row],[Phone]],"[^0-9]","")</f>
        <v>02920004455</v>
      </c>
      <c r="F8" s="1" t="b">
        <f>_xlfn.REGEXTEST(Table1[[#This Row],[REGEXREPLACE]],"((0044|44)0?|0)[123578]\d{8,9}")</f>
        <v>1</v>
      </c>
      <c r="G8" s="1" t="str" cm="1">
        <f t="array" ref="G8">_xlfn.REGEXEXTRACT(Table1[[#This Row],[Email Subject]],"INV.?\d+")</f>
        <v>INV57841</v>
      </c>
      <c r="H8" s="1" t="str" cm="1">
        <f t="array" ref="H8">_xlfn.REGEXEXTRACT(Table1[[#This Row],[Email Subject]],"(?&lt;!\d)\d{5,6}(?!\d)")</f>
        <v>57841</v>
      </c>
    </row>
    <row r="9" spans="1:10" x14ac:dyDescent="0.3">
      <c r="A9" s="1" t="s">
        <v>41</v>
      </c>
      <c r="B9" s="1" t="s">
        <v>40</v>
      </c>
      <c r="C9" s="1" t="s">
        <v>39</v>
      </c>
      <c r="D9" s="1" t="b">
        <f>_xlfn.REGEXTEST(Table1[[#This Row],[Email]],"^[A-Za-z0-9._%+-]+@[A-Za-z0-9.-]+\.[A-Za-z]{2,}$")</f>
        <v>1</v>
      </c>
      <c r="E9" s="1" t="str">
        <f>_xlfn.REGEXREPLACE(Table1[[#This Row],[Phone]],"[^0-9]","")</f>
        <v>447911123456</v>
      </c>
      <c r="F9" s="1" t="b">
        <f>_xlfn.REGEXTEST(Table1[[#This Row],[REGEXREPLACE]],"((0044|44)0?|0)[123578]\d{8,9}")</f>
        <v>1</v>
      </c>
      <c r="G9" s="1" t="str" cm="1">
        <f t="array" ref="G9">_xlfn.REGEXEXTRACT(Table1[[#This Row],[Email Subject]],"INV.?\d+")</f>
        <v>INV764512</v>
      </c>
      <c r="H9" s="1" t="str" cm="1">
        <f t="array" ref="H9">_xlfn.REGEXEXTRACT(Table1[[#This Row],[Email Subject]],"(?&lt;!\d)\d{5,6}(?!\d)")</f>
        <v>764512</v>
      </c>
    </row>
    <row r="10" spans="1:10" x14ac:dyDescent="0.3">
      <c r="A10" s="1" t="s">
        <v>38</v>
      </c>
      <c r="B10" s="1" t="s">
        <v>37</v>
      </c>
      <c r="C10" s="1" t="s">
        <v>36</v>
      </c>
      <c r="D10" s="1" t="b">
        <f>_xlfn.REGEXTEST(Table1[[#This Row],[Email]],"^[A-Za-z0-9._%+-]+@[A-Za-z0-9.-]+\.[A-Za-z]{2,}$")</f>
        <v>0</v>
      </c>
      <c r="E10" s="1" t="str">
        <f>_xlfn.REGEXREPLACE(Table1[[#This Row],[Phone]],"[^0-9]","")</f>
        <v>02890123456</v>
      </c>
      <c r="F10" s="1" t="b">
        <f>_xlfn.REGEXTEST(Table1[[#This Row],[REGEXREPLACE]],"((0044|44)0?|0)[123578]\d{8,9}")</f>
        <v>1</v>
      </c>
      <c r="G10" s="1" t="str" cm="1">
        <f t="array" ref="G10">_xlfn.REGEXEXTRACT(Table1[[#This Row],[Email Subject]],"INV.?\d+")</f>
        <v>INV44029</v>
      </c>
      <c r="H10" s="1" t="str" cm="1">
        <f t="array" ref="H10">_xlfn.REGEXEXTRACT(Table1[[#This Row],[Email Subject]],"(?&lt;!\d)\d{5,6}(?!\d)")</f>
        <v>44029</v>
      </c>
    </row>
    <row r="11" spans="1:10" x14ac:dyDescent="0.3">
      <c r="A11" s="1" t="s">
        <v>35</v>
      </c>
      <c r="B11" s="1" t="s">
        <v>34</v>
      </c>
      <c r="C11" s="1" t="s">
        <v>33</v>
      </c>
      <c r="D11" s="1" t="b">
        <f>_xlfn.REGEXTEST(Table1[[#This Row],[Email]],"^[A-Za-z0-9._%+-]+@[A-Za-z0-9.-]+\.[A-Za-z]{2,}$")</f>
        <v>1</v>
      </c>
      <c r="E11" s="1" t="str">
        <f>_xlfn.REGEXREPLACE(Table1[[#This Row],[Phone]],"[^0-9]","")</f>
        <v>01174967777</v>
      </c>
      <c r="F11" s="1" t="b">
        <f>_xlfn.REGEXTEST(Table1[[#This Row],[REGEXREPLACE]],"((0044|44)0?|0)[123578]\d{8,9}")</f>
        <v>1</v>
      </c>
      <c r="G11" s="1" t="str" cm="1">
        <f t="array" ref="G11">_xlfn.REGEXEXTRACT(Table1[[#This Row],[Email Subject]],"INV.?\d+")</f>
        <v>INV100572</v>
      </c>
      <c r="H11" s="1" t="str" cm="1">
        <f t="array" ref="H11">_xlfn.REGEXEXTRACT(Table1[[#This Row],[Email Subject]],"(?&lt;!\d)\d{5,6}(?!\d)")</f>
        <v>100572</v>
      </c>
    </row>
    <row r="12" spans="1:10" x14ac:dyDescent="0.3">
      <c r="A12" s="1" t="s">
        <v>32</v>
      </c>
      <c r="B12" s="1" t="s">
        <v>31</v>
      </c>
      <c r="C12" s="1" t="s">
        <v>30</v>
      </c>
      <c r="D12" s="1" t="b">
        <f>_xlfn.REGEXTEST(Table1[[#This Row],[Email]],"^[A-Za-z0-9._%+-]+@[A-Za-z0-9.-]+\.[A-Za-z]{2,}$")</f>
        <v>1</v>
      </c>
      <c r="E12" s="1" t="str">
        <f>_xlfn.REGEXREPLACE(Table1[[#This Row],[Phone]],"[^0-9]","")</f>
        <v>01212345678</v>
      </c>
      <c r="F12" s="1" t="b">
        <f>_xlfn.REGEXTEST(Table1[[#This Row],[REGEXREPLACE]],"((0044|44)0?|0)[123578]\d{8,9}")</f>
        <v>1</v>
      </c>
      <c r="G12" s="1" t="str" cm="1">
        <f t="array" ref="G12">_xlfn.REGEXEXTRACT(Table1[[#This Row],[Email Subject]],"INV.?\d+")</f>
        <v>INV26731</v>
      </c>
      <c r="H12" s="1" t="str" cm="1">
        <f t="array" ref="H12">_xlfn.REGEXEXTRACT(Table1[[#This Row],[Email Subject]],"(?&lt;!\d)\d{5,6}(?!\d)")</f>
        <v>26731</v>
      </c>
    </row>
    <row r="13" spans="1:10" x14ac:dyDescent="0.3">
      <c r="A13" s="1" t="s">
        <v>29</v>
      </c>
      <c r="B13" s="1" t="s">
        <v>28</v>
      </c>
      <c r="C13" s="1" t="s">
        <v>27</v>
      </c>
      <c r="D13" s="1" t="b">
        <f>_xlfn.REGEXTEST(Table1[[#This Row],[Email]],"^[A-Za-z0-9._%+-]+@[A-Za-z0-9.-]+\.[A-Za-z]{2,}$")</f>
        <v>1</v>
      </c>
      <c r="E13" s="1" t="str">
        <f>_xlfn.REGEXREPLACE(Table1[[#This Row],[Phone]],"[^0-9]","")</f>
        <v>01415558888</v>
      </c>
      <c r="F13" s="1" t="b">
        <f>_xlfn.REGEXTEST(Table1[[#This Row],[REGEXREPLACE]],"((0044|44)0?|0)[123578]\d{8,9}")</f>
        <v>1</v>
      </c>
      <c r="G13" s="1" t="str" cm="1">
        <f t="array" ref="G13">_xlfn.REGEXEXTRACT(Table1[[#This Row],[Email Subject]],"INV.?\d+")</f>
        <v>INV845903</v>
      </c>
      <c r="H13" s="1" t="str" cm="1">
        <f t="array" ref="H13">_xlfn.REGEXEXTRACT(Table1[[#This Row],[Email Subject]],"(?&lt;!\d)\d{5,6}(?!\d)")</f>
        <v>845903</v>
      </c>
    </row>
    <row r="14" spans="1:10" x14ac:dyDescent="0.3">
      <c r="A14" s="1" t="s">
        <v>26</v>
      </c>
      <c r="B14" s="1" t="s">
        <v>25</v>
      </c>
      <c r="C14" s="1" t="s">
        <v>24</v>
      </c>
      <c r="D14" s="1" t="b">
        <f>_xlfn.REGEXTEST(Table1[[#This Row],[Email]],"^[A-Za-z0-9._%+-]+@[A-Za-z0-9.-]+\.[A-Za-z]{2,}$")</f>
        <v>1</v>
      </c>
      <c r="E14" s="1" t="str">
        <f>_xlfn.REGEXREPLACE(Table1[[#This Row],[Phone]],"[^0-9]","")</f>
        <v>01511234567</v>
      </c>
      <c r="F14" s="1" t="b">
        <f>_xlfn.REGEXTEST(Table1[[#This Row],[REGEXREPLACE]],"((0044|44)0?|0)[123578]\d{8,9}")</f>
        <v>1</v>
      </c>
      <c r="G14" s="1" t="str" cm="1">
        <f t="array" ref="G14">_xlfn.REGEXEXTRACT(Table1[[#This Row],[Email Subject]],"INV.?\d+")</f>
        <v>INV59342</v>
      </c>
      <c r="H14" s="1" t="str" cm="1">
        <f t="array" ref="H14">_xlfn.REGEXEXTRACT(Table1[[#This Row],[Email Subject]],"(?&lt;!\d)\d{5,6}(?!\d)")</f>
        <v>59342</v>
      </c>
    </row>
    <row r="15" spans="1:10" x14ac:dyDescent="0.3">
      <c r="A15" s="1" t="s">
        <v>23</v>
      </c>
      <c r="B15" s="1" t="s">
        <v>22</v>
      </c>
      <c r="C15" s="1" t="s">
        <v>21</v>
      </c>
      <c r="D15" s="1" t="b">
        <f>_xlfn.REGEXTEST(Table1[[#This Row],[Email]],"^[A-Za-z0-9._%+-]+@[A-Za-z0-9.-]+\.[A-Za-z]{2,}$")</f>
        <v>0</v>
      </c>
      <c r="E15" s="1" t="str">
        <f>_xlfn.REGEXREPLACE(Table1[[#This Row],[Phone]],"[^0-9]","")</f>
        <v>02079460815</v>
      </c>
      <c r="F15" s="1" t="b">
        <f>_xlfn.REGEXTEST(Table1[[#This Row],[REGEXREPLACE]],"((0044|44)0?|0)[123578]\d{8,9}")</f>
        <v>1</v>
      </c>
      <c r="G15" s="1" t="str" cm="1">
        <f t="array" ref="G15">_xlfn.REGEXEXTRACT(Table1[[#This Row],[Email Subject]],"INV.?\d+")</f>
        <v>INV118760</v>
      </c>
      <c r="H15" s="1" t="str" cm="1">
        <f t="array" ref="H15">_xlfn.REGEXEXTRACT(Table1[[#This Row],[Email Subject]],"(?&lt;!\d)\d{5,6}(?!\d)")</f>
        <v>118760</v>
      </c>
    </row>
    <row r="16" spans="1:10" x14ac:dyDescent="0.3">
      <c r="A16" s="1" t="s">
        <v>20</v>
      </c>
      <c r="B16" s="1" t="s">
        <v>19</v>
      </c>
      <c r="C16" s="1" t="s">
        <v>18</v>
      </c>
      <c r="D16" s="1" t="b">
        <f>_xlfn.REGEXTEST(Table1[[#This Row],[Email]],"^[A-Za-z0-9._%+-]+@[A-Za-z0-9.-]+\.[A-Za-z]{2,}$")</f>
        <v>1</v>
      </c>
      <c r="E16" s="1" t="str">
        <f>_xlfn.REGEXREPLACE(Table1[[#This Row],[Phone]],"[^0-9]","")</f>
        <v>02381234567</v>
      </c>
      <c r="F16" s="1" t="b">
        <f>_xlfn.REGEXTEST(Table1[[#This Row],[REGEXREPLACE]],"((0044|44)0?|0)[123578]\d{8,9}")</f>
        <v>1</v>
      </c>
      <c r="G16" s="1" t="str" cm="1">
        <f t="array" ref="G16">_xlfn.REGEXEXTRACT(Table1[[#This Row],[Email Subject]],"INV.?\d+")</f>
        <v>INV77741</v>
      </c>
      <c r="H16" s="1" t="str" cm="1">
        <f t="array" ref="H16">_xlfn.REGEXEXTRACT(Table1[[#This Row],[Email Subject]],"(?&lt;!\d)\d{5,6}(?!\d)")</f>
        <v>77741</v>
      </c>
    </row>
    <row r="17" spans="1:9" x14ac:dyDescent="0.3">
      <c r="A17" s="1" t="s">
        <v>17</v>
      </c>
      <c r="B17" s="1" t="s">
        <v>16</v>
      </c>
      <c r="C17" s="1" t="s">
        <v>15</v>
      </c>
      <c r="D17" s="1" t="b">
        <f>_xlfn.REGEXTEST(Table1[[#This Row],[Email]],"^[A-Za-z0-9._%+-]+@[A-Za-z0-9.-]+\.[A-Za-z]{2,}$")</f>
        <v>1</v>
      </c>
      <c r="E17" s="1" t="str">
        <f>_xlfn.REGEXREPLACE(Table1[[#This Row],[Phone]],"[^0-9]","")</f>
        <v>01865123456</v>
      </c>
      <c r="F17" s="1" t="b">
        <f>_xlfn.REGEXTEST(Table1[[#This Row],[REGEXREPLACE]],"((0044|44)0?|0)[123578]\d{8,9}")</f>
        <v>1</v>
      </c>
      <c r="G17" s="1" t="str" cm="1">
        <f t="array" ref="G17">_xlfn.REGEXEXTRACT(Table1[[#This Row],[Email Subject]],"INV.?\d+")</f>
        <v>INV920564</v>
      </c>
      <c r="H17" s="1" t="str" cm="1">
        <f t="array" ref="H17">_xlfn.REGEXEXTRACT(Table1[[#This Row],[Email Subject]],"(?&lt;!\d)\d{5,6}(?!\d)")</f>
        <v>920564</v>
      </c>
    </row>
    <row r="18" spans="1:9" x14ac:dyDescent="0.3">
      <c r="A18" s="1" t="s">
        <v>14</v>
      </c>
      <c r="B18" s="1" t="s">
        <v>13</v>
      </c>
      <c r="C18" s="1" t="s">
        <v>12</v>
      </c>
      <c r="D18" s="1" t="b">
        <f>_xlfn.REGEXTEST(Table1[[#This Row],[Email]],"^[A-Za-z0-9._%+-]+@[A-Za-z0-9.-]+\.[A-Za-z]{2,}$")</f>
        <v>1</v>
      </c>
      <c r="E18" s="1" t="str">
        <f>_xlfn.REGEXREPLACE(Table1[[#This Row],[Phone]],"[^0-9]","")</f>
        <v>441615557788</v>
      </c>
      <c r="F18" s="1" t="b">
        <f>_xlfn.REGEXTEST(Table1[[#This Row],[REGEXREPLACE]],"((0044|44)0?|0)[123578]\d{8,9}")</f>
        <v>1</v>
      </c>
      <c r="G18" s="1" t="str" cm="1">
        <f t="array" ref="G18">_xlfn.REGEXEXTRACT(Table1[[#This Row],[Email Subject]],"INV.?\d+")</f>
        <v>INV31425</v>
      </c>
      <c r="H18" s="1" t="str" cm="1">
        <f t="array" ref="H18">_xlfn.REGEXEXTRACT(Table1[[#This Row],[Email Subject]],"(?&lt;!\d)\d{5,6}(?!\d)")</f>
        <v>31425</v>
      </c>
    </row>
    <row r="19" spans="1:9" x14ac:dyDescent="0.3">
      <c r="A19" s="1" t="s">
        <v>11</v>
      </c>
      <c r="B19" s="1" t="s">
        <v>10</v>
      </c>
      <c r="C19" s="1" t="s">
        <v>9</v>
      </c>
      <c r="D19" s="1" t="b">
        <f>_xlfn.REGEXTEST(Table1[[#This Row],[Email]],"^[A-Za-z0-9._%+-]+@[A-Za-z0-9.-]+\.[A-Za-z]{2,}$")</f>
        <v>1</v>
      </c>
      <c r="E19" s="1" t="str">
        <f>_xlfn.REGEXREPLACE(Table1[[#This Row],[Phone]],"[^0-9]","")</f>
        <v>02079460555</v>
      </c>
      <c r="F19" s="1" t="b">
        <f>_xlfn.REGEXTEST(Table1[[#This Row],[REGEXREPLACE]],"((0044|44)0?|0)[123578]\d{8,9}")</f>
        <v>1</v>
      </c>
      <c r="G19" s="1" t="str" cm="1">
        <f t="array" ref="G19">_xlfn.REGEXEXTRACT(Table1[[#This Row],[Email Subject]],"INV.?\d+")</f>
        <v>INV640871</v>
      </c>
      <c r="H19" s="1" t="str" cm="1">
        <f t="array" ref="H19">_xlfn.REGEXEXTRACT(Table1[[#This Row],[Email Subject]],"(?&lt;!\d)\d{5,6}(?!\d)")</f>
        <v>640871</v>
      </c>
    </row>
    <row r="20" spans="1:9" x14ac:dyDescent="0.3">
      <c r="A20" s="1" t="s">
        <v>8</v>
      </c>
      <c r="B20" s="1" t="s">
        <v>7</v>
      </c>
      <c r="C20" s="1" t="s">
        <v>6</v>
      </c>
      <c r="D20" s="1" t="b">
        <f>_xlfn.REGEXTEST(Table1[[#This Row],[Email]],"^[A-Za-z0-9._%+-]+@[A-Za-z0-9.-]+\.[A-Za-z]{2,}$")</f>
        <v>1</v>
      </c>
      <c r="E20" s="1" t="str">
        <f>_xlfn.REGEXREPLACE(Table1[[#This Row],[Phone]],"[^0-9]","")</f>
        <v>01792334455</v>
      </c>
      <c r="F20" s="1" t="b">
        <f>_xlfn.REGEXTEST(Table1[[#This Row],[REGEXREPLACE]],"((0044|44)0?|0)[123578]\d{8,9}")</f>
        <v>1</v>
      </c>
      <c r="G20" s="1" t="str" cm="1">
        <f t="array" ref="G20">_xlfn.REGEXEXTRACT(Table1[[#This Row],[Email Subject]],"INV.?\d+")</f>
        <v>INV20539</v>
      </c>
      <c r="H20" s="1" t="str" cm="1">
        <f t="array" ref="H20">_xlfn.REGEXEXTRACT(Table1[[#This Row],[Email Subject]],"(?&lt;!\d)\d{5,6}(?!\d)")</f>
        <v>20539</v>
      </c>
    </row>
    <row r="21" spans="1:9" x14ac:dyDescent="0.3">
      <c r="A21" s="1" t="s">
        <v>5</v>
      </c>
      <c r="B21" s="1" t="s">
        <v>4</v>
      </c>
      <c r="C21" s="1" t="s">
        <v>3</v>
      </c>
      <c r="D21" s="1" t="b">
        <f>_xlfn.REGEXTEST(Table1[[#This Row],[Email]],"^[A-Za-z0-9._%+-]+@[A-Za-z0-9.-]+\.[A-Za-z]{2,}$")</f>
        <v>1</v>
      </c>
      <c r="E21" s="1" t="str">
        <f>_xlfn.REGEXREPLACE(Table1[[#This Row],[Phone]],"[^0-9]","")</f>
        <v>01273112233</v>
      </c>
      <c r="F21" s="1" t="b">
        <f>_xlfn.REGEXTEST(Table1[[#This Row],[REGEXREPLACE]],"((0044|44)0?|0)[123578]\d{8,9}")</f>
        <v>1</v>
      </c>
      <c r="G21" s="1" t="str" cm="1">
        <f t="array" ref="G21">_xlfn.REGEXEXTRACT(Table1[[#This Row],[Email Subject]],"INV.?\d+")</f>
        <v>INV730154</v>
      </c>
      <c r="H21" s="1" t="str" cm="1">
        <f t="array" ref="H21">_xlfn.REGEXEXTRACT(Table1[[#This Row],[Email Subject]],"(?&lt;!\d)\d{5,6}(?!\d)")</f>
        <v>730154</v>
      </c>
    </row>
    <row r="22" spans="1:9" x14ac:dyDescent="0.3">
      <c r="B22" s="1" t="s">
        <v>2</v>
      </c>
      <c r="D22" s="1" t="b">
        <f>_xlfn.REGEXTEST(Table1[[#This Row],[Email]],"^[A-Za-z0-9._%+-]+@[A-Za-z0-9.-]+\.[A-Za-z]{2,}$")</f>
        <v>0</v>
      </c>
      <c r="E22" s="1" t="str">
        <f>_xlfn.REGEXREPLACE(Table1[[#This Row],[Phone]],"[^0-9]","")</f>
        <v/>
      </c>
      <c r="F22" s="1" t="b">
        <f>_xlfn.REGEXTEST(Table1[[#This Row],[REGEXREPLACE]],"((0044|44)0?|0)[123578]\d{8,9}")</f>
        <v>0</v>
      </c>
      <c r="G22" s="1" t="str" cm="1">
        <f t="array" ref="G22">_xlfn.REGEXEXTRACT(Table1[[#This Row],[Email Subject]],"INV.?\d+")</f>
        <v>INV-12345</v>
      </c>
      <c r="H22" s="1" t="str" cm="1">
        <f t="array" ref="H22">_xlfn.REGEXEXTRACT(Table1[[#This Row],[Email Subject]],"(?&lt;!\d)\d{5,6}(?!\d)")</f>
        <v>12345</v>
      </c>
    </row>
    <row r="23" spans="1:9" x14ac:dyDescent="0.3">
      <c r="B23" s="1" t="s">
        <v>1</v>
      </c>
      <c r="D23" s="1" t="b">
        <f>_xlfn.REGEXTEST(Table1[[#This Row],[Email]],"^[A-Za-z0-9._%+-]+@[A-Za-z0-9.-]+\.[A-Za-z]{2,}$")</f>
        <v>0</v>
      </c>
      <c r="E23" s="1" t="str">
        <f>_xlfn.REGEXREPLACE(Table1[[#This Row],[Phone]],"[^0-9]","")</f>
        <v/>
      </c>
      <c r="F23" s="1" t="b">
        <f>_xlfn.REGEXTEST(Table1[[#This Row],[REGEXREPLACE]],"((0044|44)0?|0)[123578]\d{8,9}")</f>
        <v>0</v>
      </c>
      <c r="G23" s="1" t="str" cm="1">
        <f t="array" ref="G23">_xlfn.REGEXEXTRACT(Table1[[#This Row],[Email Subject]],"INV.?\d+")</f>
        <v>INV 987655</v>
      </c>
      <c r="H23" s="1" t="str" cm="1">
        <f t="array" ref="H23">_xlfn.REGEXEXTRACT(Table1[[#This Row],[Email Subject]],"(?&lt;!\d)\d{5,6}(?!\d)")</f>
        <v>987655</v>
      </c>
      <c r="I23" s="1" t="str" cm="1">
        <f t="array" ref="I23">IFERROR(_xlfn.REGEXEXTRACT(Table1[[#This Row],[Email Subject]],"INV\d+"),"")</f>
        <v/>
      </c>
    </row>
    <row r="24" spans="1:9" x14ac:dyDescent="0.3">
      <c r="B24" s="1" t="s">
        <v>0</v>
      </c>
      <c r="D24" s="1" t="b">
        <f>_xlfn.REGEXTEST(Table1[[#This Row],[Email]],"^[A-Za-z0-9._%+-]+@[A-Za-z0-9.-]+\.[A-Za-z]{2,}$")</f>
        <v>0</v>
      </c>
      <c r="E24" s="1" t="str">
        <f>_xlfn.REGEXREPLACE(Table1[[#This Row],[Phone]],"[^0-9]","")</f>
        <v/>
      </c>
      <c r="F24" s="1" t="b">
        <f>_xlfn.REGEXTEST(Table1[[#This Row],[REGEXREPLACE]],"((0044|44)0?|0)[123578]\d{8,9}")</f>
        <v>0</v>
      </c>
      <c r="G24" s="1" t="e" cm="1" vm="1">
        <f t="array" ref="G24">_xlfn.REGEXEXTRACT(Table1[[#This Row],[Email Subject]],"INV.?\d+")</f>
        <v>#N/A</v>
      </c>
      <c r="H24" s="1" t="str" cm="1">
        <f t="array" ref="H24">_xlfn.REGEXEXTRACT(Table1[[#This Row],[Email Subject]],"(?&lt;!\d)\d{5,6}(?!\d)")</f>
        <v>474747</v>
      </c>
      <c r="I24" s="1" t="str" cm="1">
        <f t="array" ref="I24">IFERROR(_xlfn.REGEXEXTRACT(Table1[[#This Row],[Email Subject]],"INV\d+"),"")</f>
        <v/>
      </c>
    </row>
  </sheetData>
  <pageMargins left="0.75" right="0.75" top="1" bottom="1" header="0.5" footer="0.5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3FFE0D7A33C9419588EBBCBF169C8F" ma:contentTypeVersion="24" ma:contentTypeDescription="Create a new document." ma:contentTypeScope="" ma:versionID="1c5a329010029b5c4e137df4e9112624">
  <xsd:schema xmlns:xsd="http://www.w3.org/2001/XMLSchema" xmlns:xs="http://www.w3.org/2001/XMLSchema" xmlns:p="http://schemas.microsoft.com/office/2006/metadata/properties" xmlns:ns2="02f7551b-8ef5-4b97-a1aa-577a3e47bb8e" xmlns:ns3="08ae26e9-8702-4fb1-a1a2-d8e696cdafe5" xmlns:ns4="2006b627-b0e0-436d-9273-616fa4323cd9" xmlns:ns5="http://schemas.microsoft.com/sharepoint/v3/fields" targetNamespace="http://schemas.microsoft.com/office/2006/metadata/properties" ma:root="true" ma:fieldsID="c24ca1f5a3f71b376fd34ef63bb043e4" ns2:_="" ns3:_="" ns4:_="" ns5:_="">
    <xsd:import namespace="02f7551b-8ef5-4b97-a1aa-577a3e47bb8e"/>
    <xsd:import namespace="08ae26e9-8702-4fb1-a1a2-d8e696cdafe5"/>
    <xsd:import namespace="2006b627-b0e0-436d-9273-616fa4323cd9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3:bca37cab97284e5f861d76a6b10e7e7e" minOccurs="0"/>
                <xsd:element ref="ns2:TaxCatchAll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3:SharedWithUsers" minOccurs="0"/>
                <xsd:element ref="ns3:SharedWithDetails" minOccurs="0"/>
                <xsd:element ref="ns4:MediaServiceEventHashCode" minOccurs="0"/>
                <xsd:element ref="ns4:MediaServiceGenerationTime" minOccurs="0"/>
                <xsd:element ref="ns4:a5ql" minOccurs="0"/>
                <xsd:element ref="ns4:Contents" minOccurs="0"/>
                <xsd:element ref="ns5:_DCDateCreated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4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7551b-8ef5-4b97-a1aa-577a3e47bb8e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dcb4deff-dbdf-4659-800d-ab3c19dea170}" ma:internalName="TaxCatchAll" ma:showField="CatchAllData" ma:web="02f7551b-8ef5-4b97-a1aa-577a3e47bb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ae26e9-8702-4fb1-a1a2-d8e696cdafe5" elementFormDefault="qualified">
    <xsd:import namespace="http://schemas.microsoft.com/office/2006/documentManagement/types"/>
    <xsd:import namespace="http://schemas.microsoft.com/office/infopath/2007/PartnerControls"/>
    <xsd:element name="bca37cab97284e5f861d76a6b10e7e7e" ma:index="9" nillable="true" ma:taxonomy="true" ma:internalName="bca37cab97284e5f861d76a6b10e7e7e" ma:taxonomyFieldName="Tags" ma:displayName="Tags" ma:default="" ma:fieldId="{bca37cab-9728-4e5f-861d-76a6b10e7e7e}" ma:taxonomyMulti="true" ma:sspId="3e64a743-6b44-4d12-af01-f236ac8bc972" ma:termSetId="b23a3108-1288-4148-a2f7-58c7dd384ef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06b627-b0e0-436d-9273-616fa4323c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a5ql" ma:index="21" nillable="true" ma:displayName="Date and Time" ma:internalName="a5ql">
      <xsd:simpleType>
        <xsd:restriction base="dms:DateTime"/>
      </xsd:simpleType>
    </xsd:element>
    <xsd:element name="Contents" ma:index="22" nillable="true" ma:displayName="Contents" ma:description="Key features" ma:format="Dropdown" ma:internalName="Contents">
      <xsd:simpleType>
        <xsd:restriction base="dms:Note">
          <xsd:maxLength value="255"/>
        </xsd:restriction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6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3e64a743-6b44-4d12-af01-f236ac8bc9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23" nillable="true" ma:displayName="Date Created" ma:description="The date on which this resource was created" ma:format="DateTime" ma:internalName="_DCDateCreated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ca37cab97284e5f861d76a6b10e7e7e xmlns="08ae26e9-8702-4fb1-a1a2-d8e696cdafe5">
      <Terms xmlns="http://schemas.microsoft.com/office/infopath/2007/PartnerControls"/>
    </bca37cab97284e5f861d76a6b10e7e7e>
    <a5ql xmlns="2006b627-b0e0-436d-9273-616fa4323cd9" xsi:nil="true"/>
    <TaxCatchAll xmlns="02f7551b-8ef5-4b97-a1aa-577a3e47bb8e" xsi:nil="true"/>
    <Contents xmlns="2006b627-b0e0-436d-9273-616fa4323cd9" xsi:nil="true"/>
    <lcf76f155ced4ddcb4097134ff3c332f xmlns="2006b627-b0e0-436d-9273-616fa4323cd9">
      <Terms xmlns="http://schemas.microsoft.com/office/infopath/2007/PartnerControls"/>
    </lcf76f155ced4ddcb4097134ff3c332f>
    <_DCDateCreated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1093014E-FF34-4DFF-B454-0DE1063FD4B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F9B8AC1-FE89-49E2-9888-DF78D5E5B7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f7551b-8ef5-4b97-a1aa-577a3e47bb8e"/>
    <ds:schemaRef ds:uri="08ae26e9-8702-4fb1-a1a2-d8e696cdafe5"/>
    <ds:schemaRef ds:uri="2006b627-b0e0-436d-9273-616fa4323cd9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BE87C8A-1E02-4573-A5FB-55C7E04E2B62}">
  <ds:schemaRefs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08ae26e9-8702-4fb1-a1a2-d8e696cdafe5"/>
    <ds:schemaRef ds:uri="02f7551b-8ef5-4b97-a1aa-577a3e47bb8e"/>
    <ds:schemaRef ds:uri="http://purl.org/dc/elements/1.1/"/>
    <ds:schemaRef ds:uri="http://schemas.microsoft.com/office/infopath/2007/PartnerControls"/>
    <ds:schemaRef ds:uri="http://schemas.microsoft.com/sharepoint/v3/fields"/>
    <ds:schemaRef ds:uri="2006b627-b0e0-436d-9273-616fa4323cd9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Final</vt:lpstr>
    </vt:vector>
  </TitlesOfParts>
  <Company>ICAEW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Pay</dc:creator>
  <cp:lastModifiedBy>Tracy Gray</cp:lastModifiedBy>
  <dcterms:created xsi:type="dcterms:W3CDTF">2026-01-13T22:08:00Z</dcterms:created>
  <dcterms:modified xsi:type="dcterms:W3CDTF">2026-01-16T14:14:49Z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0x0101004F3FFE0D7A33C9419588EBBCBF169C8F</vt:lpwstr>
  </property>
  <property fmtid="{D5CDD505-2E9C-101B-9397-08002B2CF9AE}" pid="3" name="Tags">
    <vt:lpwstr/>
  </property>
</Properties>
</file>