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webextensions/taskpanes.xml" ContentType="application/vnd.ms-office.webextensiontaskpanes+xml"/>
  <Override PartName="/xl/webextensions/webextension1.xml" ContentType="application/vnd.ms-office.webextension+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codeName="ThisWorkbook" defaultThemeVersion="166925"/>
  <mc:AlternateContent xmlns:mc="http://schemas.openxmlformats.org/markup-compatibility/2006">
    <mc:Choice Requires="x15">
      <x15ac:absPath xmlns:x15ac="http://schemas.microsoft.com/office/spreadsheetml/2010/11/ac" url="https://icaew.sharepoint.com/sites/TSD/ITF/Excel Community/Blogs &amp; Articles/TOTW/Supporting Files/"/>
    </mc:Choice>
  </mc:AlternateContent>
  <xr:revisionPtr revIDLastSave="0" documentId="8_{56DFB61D-D994-4AF5-ADCF-380624ED0870}" xr6:coauthVersionLast="47" xr6:coauthVersionMax="47" xr10:uidLastSave="{00000000-0000-0000-0000-000000000000}"/>
  <bookViews>
    <workbookView xWindow="-108" yWindow="-108" windowWidth="23256" windowHeight="12576" tabRatio="582" xr2:uid="{9561E9E0-4828-408A-8735-10313164A48A}"/>
  </bookViews>
  <sheets>
    <sheet name="Prepayments" sheetId="59" r:id="rId1"/>
    <sheet name="Keyword search" sheetId="6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12" i="61" l="1" a="1"/>
  <c r="D12" i="61" s="1"/>
  <c r="D23" i="61" a="1"/>
  <c r="D23" i="61" s="1"/>
  <c r="D11" i="61" a="1"/>
  <c r="D11" i="61" s="1"/>
  <c r="D15" i="61" a="1"/>
  <c r="D15" i="61" s="1"/>
  <c r="D8" i="61" a="1"/>
  <c r="D8" i="61" s="1"/>
  <c r="D9" i="61" a="1"/>
  <c r="D9" i="61" s="1"/>
  <c r="D20" i="61" a="1"/>
  <c r="D20" i="61" s="1"/>
  <c r="D14" i="61" a="1"/>
  <c r="D14" i="61" s="1"/>
  <c r="D13" i="61" a="1"/>
  <c r="D13" i="61" s="1"/>
  <c r="D22" i="61" a="1"/>
  <c r="D22" i="61" s="1"/>
  <c r="D16" i="61" a="1"/>
  <c r="D16" i="61" s="1"/>
  <c r="D19" i="61" a="1"/>
  <c r="D19" i="61" s="1"/>
  <c r="D17" i="61" a="1"/>
  <c r="D17" i="61" s="1"/>
  <c r="D10" i="61" a="1"/>
  <c r="D10" i="61" s="1"/>
  <c r="D21" i="61" a="1"/>
  <c r="D21" i="61" s="1"/>
  <c r="D18" i="61" a="1"/>
  <c r="D18" i="61" s="1"/>
  <c r="R19" i="59"/>
  <c r="Q19" i="59"/>
  <c r="P19" i="59"/>
  <c r="O19" i="59"/>
  <c r="N19" i="59"/>
  <c r="M19" i="59"/>
  <c r="L19" i="59"/>
  <c r="K19" i="59"/>
  <c r="J19" i="59"/>
  <c r="I19" i="59"/>
  <c r="H19" i="59"/>
  <c r="G19" i="59"/>
  <c r="R16" i="59"/>
  <c r="Q16" i="59"/>
  <c r="P16" i="59"/>
  <c r="O16" i="59"/>
  <c r="N16" i="59"/>
  <c r="M16" i="59"/>
  <c r="L16" i="59"/>
  <c r="K16" i="59"/>
  <c r="J16" i="59"/>
  <c r="I16" i="59"/>
  <c r="H16" i="59"/>
  <c r="G16" i="59"/>
  <c r="R15" i="59"/>
  <c r="Q15" i="59"/>
  <c r="P15" i="59"/>
  <c r="O15" i="59"/>
  <c r="N15" i="59"/>
  <c r="M15" i="59"/>
  <c r="L15" i="59"/>
  <c r="K15" i="59"/>
  <c r="J15" i="59"/>
  <c r="I15" i="59"/>
  <c r="H15" i="59"/>
  <c r="G15" i="59"/>
  <c r="R12" i="59"/>
  <c r="Q12" i="59"/>
  <c r="P12" i="59"/>
  <c r="O12" i="59"/>
  <c r="N12" i="59"/>
  <c r="M12" i="59"/>
  <c r="L12" i="59"/>
  <c r="K12" i="59"/>
  <c r="J12" i="59"/>
  <c r="I12" i="59"/>
  <c r="H12" i="59"/>
  <c r="G12" i="59"/>
  <c r="R11" i="59"/>
  <c r="Q11" i="59"/>
  <c r="P11" i="59"/>
  <c r="O11" i="59"/>
  <c r="N11" i="59"/>
  <c r="M11" i="59"/>
  <c r="L11" i="59"/>
  <c r="K11" i="59"/>
  <c r="J11" i="59"/>
  <c r="I11" i="59"/>
  <c r="H11" i="59"/>
  <c r="G11" i="59"/>
  <c r="L21" i="59" l="1"/>
  <c r="M21" i="59"/>
  <c r="K21" i="59"/>
  <c r="N21" i="59"/>
  <c r="G21" i="59"/>
  <c r="O21" i="59"/>
  <c r="H21" i="59"/>
  <c r="P21" i="59"/>
  <c r="I21" i="59"/>
  <c r="Q21" i="59"/>
  <c r="J21" i="59"/>
  <c r="R21" i="5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<sst xmlns="http://schemas.openxmlformats.org/spreadsheetml/2006/main" count="104" uniqueCount="91">
  <si>
    <t>Total</t>
  </si>
  <si>
    <t>Description</t>
  </si>
  <si>
    <t>Prepay amount £</t>
  </si>
  <si>
    <t>Release from</t>
  </si>
  <si>
    <t>Release to</t>
  </si>
  <si>
    <t xml:space="preserve"> </t>
  </si>
  <si>
    <t>Recognise prepay</t>
  </si>
  <si>
    <t>)</t>
  </si>
  <si>
    <t>Prepayments schedule y.e. 31 Dec 2022</t>
  </si>
  <si>
    <t>Subscriptions</t>
  </si>
  <si>
    <t>Insurance</t>
  </si>
  <si>
    <t>Reference books - annual subscription</t>
  </si>
  <si>
    <t>Events</t>
  </si>
  <si>
    <t>Staff party</t>
  </si>
  <si>
    <t>Office Insurance - annual renewal 2021</t>
  </si>
  <si>
    <t>Office Insurance - annual renewal 2022</t>
  </si>
  <si>
    <t>Software package - quarterly trial</t>
  </si>
  <si>
    <t>INPUT cells</t>
  </si>
  <si>
    <t>PREPAYMENTS (calculated using LET formula)</t>
  </si>
  <si>
    <t>Company XYZ</t>
  </si>
  <si>
    <t>=LET(</t>
  </si>
  <si>
    <t>prepay_amount,$B12,</t>
  </si>
  <si>
    <t>recognise_month,YEAR($C12)*12+MONTH($C12),</t>
  </si>
  <si>
    <t>start_month,YEAR($D12)*12+MONTH($D12),</t>
  </si>
  <si>
    <t>end_month,YEAR($E12)*12+MONTH($E12),</t>
  </si>
  <si>
    <t>current_month,YEAR(G$7)*12 + MONTH(G$7),</t>
  </si>
  <si>
    <t>release_period,end_month-start_month+1,</t>
  </si>
  <si>
    <t>months_released,current_month-start_month+1,</t>
  </si>
  <si>
    <t>recognise_in_current_month,AND(current_month&gt;=recognise_month,current_month&lt;=end_month),</t>
  </si>
  <si>
    <t>release_in_current_month,AND(current_month&gt;= start_month,current_month &lt;= end_month),</t>
  </si>
  <si>
    <t>recognised_amount,IF(recognise_in_current_month,prepay_amount,0),</t>
  </si>
  <si>
    <t>released_amount,IF(release_in_current_month,prepay_amount*months_released/release_period,0),</t>
  </si>
  <si>
    <t>recognised_amount-released_amount</t>
  </si>
  <si>
    <t>Category</t>
  </si>
  <si>
    <t>Keyword</t>
  </si>
  <si>
    <t>Date</t>
  </si>
  <si>
    <t>Narrative</t>
  </si>
  <si>
    <t>Transaction analysis</t>
  </si>
  <si>
    <t>Amount £</t>
  </si>
  <si>
    <t>Analysis</t>
  </si>
  <si>
    <t>Consultancy work undertaken by Coats Ltd</t>
  </si>
  <si>
    <t>Purchase ledger entry for CC02</t>
  </si>
  <si>
    <t>CC02</t>
  </si>
  <si>
    <t>Coats Ltd</t>
  </si>
  <si>
    <t>Coats Ltd - various good</t>
  </si>
  <si>
    <t>Services by jacket &amp; jacket</t>
  </si>
  <si>
    <t>jacket</t>
  </si>
  <si>
    <t>Jacket LLP</t>
  </si>
  <si>
    <t>jacket LLP</t>
  </si>
  <si>
    <t>Credit for fault goods JJ</t>
  </si>
  <si>
    <t>JJ</t>
  </si>
  <si>
    <t>Dry cleaning - various</t>
  </si>
  <si>
    <t>dry clean</t>
  </si>
  <si>
    <t>Cleaners Inc</t>
  </si>
  <si>
    <t>Items for dry cleaning (mixed)</t>
  </si>
  <si>
    <t>Invoice - Cleaners Inc</t>
  </si>
  <si>
    <t>Cleaners</t>
  </si>
  <si>
    <t>Replacement good Jacket</t>
  </si>
  <si>
    <t>Further consultancy work undertaken by Coats Ltd</t>
  </si>
  <si>
    <t>filtered_tbl,FILTER(tbl_keywords,tbl_keywords[Category]&lt;&gt;""),</t>
  </si>
  <si>
    <t>search_col,INDEX(filtered_tbl,0,1),</t>
  </si>
  <si>
    <t>return_col,INDEX(filtered_tbl,0,2),</t>
  </si>
  <si>
    <t>search_results,IFERROR(SEARCH(search_col,[@Narrative]),FALSE),</t>
  </si>
  <si>
    <t>XLOOKUP(MIN(search_results),search_results,return_col)</t>
  </si>
  <si>
    <t>Transaction listing</t>
  </si>
  <si>
    <t>Keyword table</t>
  </si>
  <si>
    <t>for each of the month values we are converting them to month serials rather than day serials</t>
  </si>
  <si>
    <t>this way the number stored represents the number of months (not days) that have elapsed since Jan 1900</t>
  </si>
  <si>
    <t>EXPLANATORY NOTES</t>
  </si>
  <si>
    <t>and allows for simple arithmetic on months (e.g. number of months = end month - start month)</t>
  </si>
  <si>
    <t>calculate number of months over which prepayment is released</t>
  </si>
  <si>
    <t>calculate number of months since prepayment was recognised</t>
  </si>
  <si>
    <t>Calculation steps</t>
  </si>
  <si>
    <t>Input steps</t>
  </si>
  <si>
    <t>the amount of the prepayment (i.e. P&amp;L timing difference)</t>
  </si>
  <si>
    <t>the current month - taken from the header row</t>
  </si>
  <si>
    <t>the month in which the prepayment is recognised (debit balance sheet, credit P&amp;L)</t>
  </si>
  <si>
    <t>the first month in which the prepayment is released</t>
  </si>
  <si>
    <t>the last month in which the prepayment is released</t>
  </si>
  <si>
    <t>calculate TRUE / FALSE value to determine if there is a prepayment amount outstanding in the current month (if so, then recognise the full amount)</t>
  </si>
  <si>
    <t>calculate TRUE / FALSE value to determine if we have started to release the prepayment back to P&amp;L</t>
  </si>
  <si>
    <t>Return value</t>
  </si>
  <si>
    <t>final result calculated as the total prepayment recognised less the amount released back to P&amp;L</t>
  </si>
  <si>
    <t>IF formula to return value of prepayment (if applicable) else return zero</t>
  </si>
  <si>
    <t>IF formula to return the value of the prepayment released back to the P&amp;L (if applicable) else return zero</t>
  </si>
  <si>
    <t xml:space="preserve">first we create a copy of the keyword table excluding any rows where the category has not yet been completed </t>
  </si>
  <si>
    <t>if we skip this step then we will temporarily break our formula every time we add a new row to our keyword table</t>
  </si>
  <si>
    <t>returns the second column of the filtered keyword table (category)</t>
  </si>
  <si>
    <t>returns the first column of the filtered keyword table (keywords)</t>
  </si>
  <si>
    <t>create an array of search results equal to the height of the keyword table returning the earliest value of the character where the text string is found (or FALSE if not found)</t>
  </si>
  <si>
    <t>find the location of the earliest search result and then return the corresponding category from the filtered keyword 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</si>
</sst>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_);[Red]\(#,##0.00\);\-\ \ \ ;@_)"/>
    <numFmt numFmtId="165" formatCode="#,##0.00_);[Red]\(#,##0.00\);\-\ \ \ _)"/>
    <numFmt numFmtId="166" formatCode="#,##0.00_);[Red]\(#,##0.00\);\-\ \ \ \ ;@_)"/>
  </numFmts>
  <fonts count="18" x14ac:knownFonts="1">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Calibri"/>
      <family val="2"/>
      <scheme val="minor"/>
    </font>
    <font>
      <sz val="10"/>
      <name val="Calibri"/>
      <family val="2"/>
      <scheme val="minor"/>
    </font>
    <font>
      <b/>
      <sz val="10"/>
      <name val="Calibri"/>
      <family val="2"/>
      <scheme val="minor"/>
    </font>
    <font>
      <sz val="14"/>
      <color theme="1"/>
      <name val="Calibri"/>
      <family val="2"/>
      <scheme val="minor"/>
    </font>
    <font>
      <sz val="10"/>
      <name val="Arial"/>
      <family val="2"/>
    </font>
    <font>
      <b/>
      <sz val="12"/>
      <color theme="0"/>
      <name val="Calibri"/>
      <family val="2"/>
      <scheme val="minor"/>
    </font>
    <font>
      <sz val="12"/>
      <name val="Calibri"/>
      <family val="2"/>
      <scheme val="minor"/>
    </font>
    <font>
      <sz val="10"/>
      <name val="Calibri"/>
      <family val="2"/>
    </font>
    <font>
      <sz val="10"/>
      <color theme="0"/>
      <name val="Calibri"/>
      <family val="2"/>
    </font>
  </fonts>
  <fills count="14">
    <fill>
      <patternFill patternType="none"/>
    </fill>
    <fill>
      <patternFill patternType="gray125"/>
    </fill>
    <fill>
      <patternFill patternType="solid">
        <fgColor theme="7" tint="0.79998168889431442"/>
        <bgColor indexed="64"/>
      </patternFill>
    </fill>
    <fill>
      <patternFill patternType="solid">
        <fgColor theme="7" tint="0.39997558519241921"/>
        <bgColor indexed="64"/>
      </patternFill>
    </fill>
    <fill>
      <patternFill patternType="solid">
        <fgColor theme="8" tint="0.79998168889431442"/>
        <bgColor indexed="64"/>
      </patternFill>
    </fill>
    <fill>
      <patternFill patternType="solid">
        <fgColor theme="8" tint="-0.499984740745262"/>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7" tint="-0.499984740745262"/>
        <bgColor indexed="64"/>
      </patternFill>
    </fill>
    <fill>
      <patternFill patternType="solid">
        <fgColor theme="5" tint="0.39997558519241921"/>
        <bgColor indexed="64"/>
      </patternFill>
    </fill>
    <fill>
      <patternFill patternType="solid">
        <fgColor theme="5" tint="-0.499984740745262"/>
        <bgColor indexed="64"/>
      </patternFill>
    </fill>
    <fill>
      <patternFill patternType="solid">
        <fgColor theme="5" tint="0.79998168889431442"/>
        <bgColor indexed="64"/>
      </patternFill>
    </fill>
    <fill>
      <patternFill patternType="solid">
        <fgColor theme="9" tint="-0.249977111117893"/>
        <bgColor indexed="64"/>
      </patternFill>
    </fill>
    <fill>
      <patternFill patternType="solid">
        <fgColor theme="8" tint="-0.249977111117893"/>
        <bgColor indexed="64"/>
      </patternFill>
    </fill>
  </fills>
  <borders count="10">
    <border>
      <left/>
      <right/>
      <top/>
      <bottom/>
      <diagonal/>
    </border>
    <border>
      <left/>
      <right/>
      <top style="thin">
        <color indexed="64"/>
      </top>
      <bottom style="medium">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6">
    <xf numFmtId="0" fontId="0" fillId="0" borderId="0"/>
    <xf numFmtId="9" fontId="7" fillId="0" borderId="0" applyFont="0" applyFill="0" applyBorder="0" applyAlignment="0" applyProtection="0"/>
    <xf numFmtId="43" fontId="6" fillId="0" borderId="0" applyFont="0" applyFill="0" applyBorder="0" applyAlignment="0" applyProtection="0"/>
    <xf numFmtId="0" fontId="5" fillId="0" borderId="0"/>
    <xf numFmtId="43" fontId="5" fillId="0" borderId="0" applyFont="0" applyFill="0" applyBorder="0" applyAlignment="0" applyProtection="0"/>
    <xf numFmtId="0" fontId="8" fillId="0" borderId="0"/>
    <xf numFmtId="9" fontId="8" fillId="0" borderId="0" applyFont="0" applyFill="0" applyBorder="0" applyAlignment="0" applyProtection="0"/>
    <xf numFmtId="0" fontId="12" fillId="0" borderId="0"/>
    <xf numFmtId="0" fontId="13" fillId="0" borderId="0"/>
    <xf numFmtId="0" fontId="8" fillId="0" borderId="0">
      <alignment vertical="center"/>
    </xf>
    <xf numFmtId="0" fontId="4" fillId="0" borderId="0"/>
    <xf numFmtId="0" fontId="3" fillId="0" borderId="0"/>
    <xf numFmtId="9" fontId="3"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0" fontId="16" fillId="0" borderId="0">
      <alignment vertical="center"/>
    </xf>
  </cellStyleXfs>
  <cellXfs count="54">
    <xf numFmtId="0" fontId="0" fillId="0" borderId="0" xfId="0"/>
    <xf numFmtId="0" fontId="9" fillId="0" borderId="0" xfId="0" applyFont="1" applyAlignment="1">
      <alignment horizontal="left" vertical="center"/>
    </xf>
    <xf numFmtId="0" fontId="10" fillId="0" borderId="0" xfId="0" applyFont="1" applyAlignment="1">
      <alignment vertical="center"/>
    </xf>
    <xf numFmtId="17" fontId="10" fillId="0" borderId="0" xfId="0" applyNumberFormat="1" applyFont="1" applyAlignment="1">
      <alignment vertical="center"/>
    </xf>
    <xf numFmtId="165" fontId="10" fillId="0" borderId="0" xfId="0" applyNumberFormat="1" applyFont="1" applyAlignment="1">
      <alignment vertical="center"/>
    </xf>
    <xf numFmtId="0" fontId="10" fillId="0" borderId="0" xfId="0" applyFont="1" applyFill="1" applyAlignment="1">
      <alignment vertical="center"/>
    </xf>
    <xf numFmtId="165" fontId="10" fillId="0" borderId="0" xfId="0" applyNumberFormat="1" applyFont="1" applyFill="1" applyAlignment="1">
      <alignment vertical="center"/>
    </xf>
    <xf numFmtId="17" fontId="10" fillId="0" borderId="0" xfId="0" applyNumberFormat="1" applyFont="1" applyFill="1" applyAlignment="1">
      <alignment horizontal="center" vertical="center"/>
    </xf>
    <xf numFmtId="164" fontId="10" fillId="0" borderId="0" xfId="0" applyNumberFormat="1" applyFont="1" applyFill="1" applyAlignment="1">
      <alignment vertical="center"/>
    </xf>
    <xf numFmtId="0" fontId="11" fillId="0" borderId="0" xfId="0" applyFont="1" applyFill="1" applyAlignment="1">
      <alignment vertical="center"/>
    </xf>
    <xf numFmtId="0" fontId="10" fillId="0" borderId="0" xfId="0" applyFont="1" applyFill="1" applyBorder="1" applyAlignment="1">
      <alignment vertical="center"/>
    </xf>
    <xf numFmtId="0" fontId="10" fillId="2" borderId="0" xfId="0" applyFont="1" applyFill="1" applyAlignment="1">
      <alignment vertical="center"/>
    </xf>
    <xf numFmtId="165" fontId="10" fillId="2" borderId="0" xfId="0" applyNumberFormat="1" applyFont="1" applyFill="1" applyAlignment="1">
      <alignment vertical="center"/>
    </xf>
    <xf numFmtId="17" fontId="10" fillId="2" borderId="0" xfId="0" applyNumberFormat="1" applyFont="1" applyFill="1" applyAlignment="1">
      <alignment horizontal="center" vertical="center"/>
    </xf>
    <xf numFmtId="0" fontId="11" fillId="3" borderId="2" xfId="0" applyFont="1" applyFill="1" applyBorder="1" applyAlignment="1">
      <alignment horizontal="left" vertical="top" wrapText="1"/>
    </xf>
    <xf numFmtId="17" fontId="11" fillId="3" borderId="2" xfId="0" applyNumberFormat="1" applyFont="1" applyFill="1" applyBorder="1" applyAlignment="1">
      <alignment horizontal="center" vertical="top" wrapText="1"/>
    </xf>
    <xf numFmtId="0" fontId="11" fillId="0" borderId="0" xfId="0" applyFont="1" applyAlignment="1">
      <alignment horizontal="center" vertical="top" wrapText="1"/>
    </xf>
    <xf numFmtId="0" fontId="10" fillId="0" borderId="0" xfId="0" applyFont="1" applyFill="1" applyAlignment="1">
      <alignment horizontal="center" vertical="top" wrapText="1"/>
    </xf>
    <xf numFmtId="0" fontId="10" fillId="0" borderId="0" xfId="0" applyFont="1" applyBorder="1" applyAlignment="1">
      <alignment vertical="center"/>
    </xf>
    <xf numFmtId="17" fontId="10" fillId="0" borderId="0" xfId="0" applyNumberFormat="1" applyFont="1" applyBorder="1" applyAlignment="1">
      <alignment vertical="center"/>
    </xf>
    <xf numFmtId="165" fontId="10" fillId="0" borderId="0" xfId="0" applyNumberFormat="1" applyFont="1" applyBorder="1" applyAlignment="1">
      <alignment vertical="center"/>
    </xf>
    <xf numFmtId="0" fontId="11" fillId="0" borderId="0" xfId="0" applyFont="1" applyBorder="1" applyAlignment="1">
      <alignment vertical="center"/>
    </xf>
    <xf numFmtId="0" fontId="11" fillId="0" borderId="1" xfId="0" applyFont="1" applyBorder="1" applyAlignment="1">
      <alignment vertical="center"/>
    </xf>
    <xf numFmtId="17" fontId="11" fillId="0" borderId="1" xfId="0" applyNumberFormat="1" applyFont="1" applyBorder="1" applyAlignment="1">
      <alignment vertical="center"/>
    </xf>
    <xf numFmtId="165" fontId="11" fillId="0" borderId="1" xfId="0" applyNumberFormat="1" applyFont="1" applyBorder="1" applyAlignment="1">
      <alignment vertical="center"/>
    </xf>
    <xf numFmtId="0" fontId="15" fillId="0" borderId="0" xfId="0" applyFont="1" applyAlignment="1">
      <alignment vertical="center"/>
    </xf>
    <xf numFmtId="0" fontId="15" fillId="0" borderId="0" xfId="0" applyFont="1" applyFill="1" applyAlignment="1">
      <alignment vertical="center"/>
    </xf>
    <xf numFmtId="17" fontId="11" fillId="9" borderId="2" xfId="0" applyNumberFormat="1" applyFont="1" applyFill="1" applyBorder="1" applyAlignment="1">
      <alignment horizontal="center" vertical="top" wrapText="1"/>
    </xf>
    <xf numFmtId="165" fontId="10" fillId="11" borderId="0" xfId="0" applyNumberFormat="1" applyFont="1" applyFill="1" applyAlignment="1">
      <alignment vertical="center"/>
    </xf>
    <xf numFmtId="0" fontId="10" fillId="0" borderId="3" xfId="0" applyFont="1" applyBorder="1" applyAlignment="1">
      <alignment vertical="center"/>
    </xf>
    <xf numFmtId="0" fontId="10" fillId="0" borderId="4" xfId="0" applyFont="1" applyBorder="1" applyAlignment="1">
      <alignment vertical="center"/>
    </xf>
    <xf numFmtId="17" fontId="10" fillId="0" borderId="4" xfId="0" applyNumberFormat="1" applyFont="1" applyBorder="1" applyAlignment="1">
      <alignment vertical="center"/>
    </xf>
    <xf numFmtId="0" fontId="10" fillId="0" borderId="5" xfId="0" applyFont="1" applyBorder="1" applyAlignment="1">
      <alignment vertical="center"/>
    </xf>
    <xf numFmtId="0" fontId="11" fillId="0" borderId="6" xfId="0" applyFont="1" applyBorder="1" applyAlignment="1">
      <alignment vertical="center"/>
    </xf>
    <xf numFmtId="0" fontId="10" fillId="0" borderId="7" xfId="0" applyFont="1" applyBorder="1" applyAlignment="1">
      <alignment vertical="center"/>
    </xf>
    <xf numFmtId="0" fontId="10" fillId="0" borderId="8" xfId="0" applyFont="1" applyBorder="1" applyAlignment="1">
      <alignment vertical="center"/>
    </xf>
    <xf numFmtId="0" fontId="10" fillId="0" borderId="2" xfId="0" applyFont="1" applyBorder="1" applyAlignment="1">
      <alignment vertical="center"/>
    </xf>
    <xf numFmtId="17" fontId="10" fillId="0" borderId="2" xfId="0" applyNumberFormat="1" applyFont="1" applyBorder="1" applyAlignment="1">
      <alignment vertical="center"/>
    </xf>
    <xf numFmtId="0" fontId="10" fillId="0" borderId="9" xfId="0" applyFont="1" applyBorder="1" applyAlignment="1">
      <alignment vertical="center"/>
    </xf>
    <xf numFmtId="0" fontId="16" fillId="0" borderId="0" xfId="15">
      <alignment vertical="center"/>
    </xf>
    <xf numFmtId="166" fontId="16" fillId="0" borderId="0" xfId="15" applyNumberFormat="1">
      <alignment vertical="center"/>
    </xf>
    <xf numFmtId="14" fontId="16" fillId="0" borderId="0" xfId="15" applyNumberFormat="1" applyAlignment="1">
      <alignment horizontal="left" vertical="center"/>
    </xf>
    <xf numFmtId="17" fontId="10" fillId="0" borderId="6" xfId="0" applyNumberFormat="1" applyFont="1" applyBorder="1" applyAlignment="1">
      <alignment vertical="center"/>
    </xf>
    <xf numFmtId="0" fontId="14" fillId="0" borderId="0" xfId="0" applyFont="1" applyFill="1" applyAlignment="1">
      <alignment vertical="center" wrapText="1"/>
    </xf>
    <xf numFmtId="0" fontId="17" fillId="12" borderId="0" xfId="15" applyFont="1" applyFill="1">
      <alignment vertical="center"/>
    </xf>
    <xf numFmtId="0" fontId="16" fillId="7" borderId="0" xfId="15" applyFill="1">
      <alignment vertical="center"/>
    </xf>
    <xf numFmtId="166" fontId="16" fillId="7" borderId="0" xfId="15" applyNumberFormat="1" applyFill="1">
      <alignment vertical="center"/>
    </xf>
    <xf numFmtId="0" fontId="17" fillId="13" borderId="0" xfId="15" applyFont="1" applyFill="1">
      <alignment vertical="center"/>
    </xf>
    <xf numFmtId="0" fontId="16" fillId="4" borderId="0" xfId="15" applyFill="1">
      <alignment vertical="center"/>
    </xf>
    <xf numFmtId="165" fontId="11" fillId="0" borderId="0" xfId="0" applyNumberFormat="1" applyFont="1" applyBorder="1" applyAlignment="1">
      <alignment vertical="center"/>
    </xf>
    <xf numFmtId="0" fontId="14" fillId="8" borderId="0" xfId="0" applyFont="1" applyFill="1" applyAlignment="1">
      <alignment horizontal="center" vertical="center" wrapText="1"/>
    </xf>
    <xf numFmtId="165" fontId="14" fillId="10" borderId="0" xfId="0" applyNumberFormat="1" applyFont="1" applyFill="1" applyAlignment="1">
      <alignment horizontal="center" vertical="center"/>
    </xf>
    <xf numFmtId="0" fontId="14" fillId="6" borderId="0" xfId="0" applyFont="1" applyFill="1" applyAlignment="1">
      <alignment horizontal="center" vertical="center" wrapText="1"/>
    </xf>
    <xf numFmtId="0" fontId="14" fillId="5" borderId="0" xfId="0" applyFont="1" applyFill="1" applyAlignment="1">
      <alignment horizontal="center" vertical="center" wrapText="1"/>
    </xf>
  </cellXfs>
  <cellStyles count="16">
    <cellStyle name="Comma 2" xfId="2" xr:uid="{8C569D21-2BDA-4468-994B-2C5998C2FC46}"/>
    <cellStyle name="Comma 3" xfId="4" xr:uid="{93DC089B-249C-4095-944F-53ECABB0E607}"/>
    <cellStyle name="Comma 4" xfId="13" xr:uid="{E3EE9063-859B-4D28-BABE-95DA15280227}"/>
    <cellStyle name="Comma 5" xfId="14" xr:uid="{05D41888-FBEB-4629-AA56-52AD2A6132E2}"/>
    <cellStyle name="Normal" xfId="0" builtinId="0" customBuiltin="1"/>
    <cellStyle name="Normal 2" xfId="3" xr:uid="{033ED512-C1FD-4BEE-A975-65EE437131EB}"/>
    <cellStyle name="Normal 3" xfId="5" xr:uid="{BB93637C-66DC-4686-8EA5-CA9C530829CB}"/>
    <cellStyle name="Normal 4" xfId="7" xr:uid="{915C23FB-FFEA-4E93-BEA2-0CDCE20D76E3}"/>
    <cellStyle name="Normal 5" xfId="8" xr:uid="{8E60919C-C227-4771-A7DB-F7FB9419BF06}"/>
    <cellStyle name="Normal 6" xfId="9" xr:uid="{B61135F4-D33E-4F3B-A273-858AB73D4CA0}"/>
    <cellStyle name="Normal 7" xfId="10" xr:uid="{99F13D27-B84D-4EB4-BC92-C59D54DF7F9B}"/>
    <cellStyle name="Normal 8" xfId="11" xr:uid="{16D2DD7E-C921-4273-B1A2-273E7BB3BDC5}"/>
    <cellStyle name="Normal 9" xfId="15" xr:uid="{6D08E7D2-4451-4CED-AEA0-C58B4D931A8A}"/>
    <cellStyle name="Percent 2" xfId="1" xr:uid="{00000000-0005-0000-0000-000005000000}"/>
    <cellStyle name="Percent 3" xfId="6" xr:uid="{376B322C-8B0D-4E5F-815D-A6B30EF144FC}"/>
    <cellStyle name="Percent 4" xfId="12" xr:uid="{429F7C20-220E-4E9C-BA9E-4ADFD27E2D9A}"/>
  </cellStyles>
  <dxfs count="12">
    <dxf>
      <font>
        <b val="0"/>
        <i val="0"/>
        <strike val="0"/>
        <condense val="0"/>
        <extend val="0"/>
        <outline val="0"/>
        <shadow val="0"/>
        <u val="none"/>
        <vertAlign val="baseline"/>
        <sz val="10"/>
        <color auto="1"/>
        <name val="Calibri"/>
        <family val="2"/>
        <scheme val="none"/>
      </font>
      <numFmt numFmtId="0" formatCode="General"/>
      <fill>
        <patternFill patternType="solid">
          <fgColor indexed="64"/>
          <bgColor theme="7" tint="0.59999389629810485"/>
        </patternFill>
      </fill>
      <alignment horizontal="general" vertical="center" textRotation="0" wrapText="0" indent="0" justifyLastLine="0" shrinkToFit="0" readingOrder="0"/>
      <border diagonalUp="0" diagonalDown="0" outline="0">
        <left/>
        <right/>
        <top/>
        <bottom/>
      </border>
      <protection locked="1" hidden="0"/>
    </dxf>
    <dxf>
      <fill>
        <patternFill patternType="solid">
          <fgColor indexed="64"/>
          <bgColor theme="8" tint="0.79998168889431442"/>
        </patternFill>
      </fill>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top/>
        <bottom/>
      </border>
      <protection locked="1" hidden="0"/>
    </dxf>
    <dxf>
      <font>
        <strike val="0"/>
        <outline val="0"/>
        <shadow val="0"/>
        <u val="none"/>
        <vertAlign val="baseline"/>
        <sz val="10"/>
        <color theme="0"/>
        <name val="Calibri"/>
        <family val="2"/>
        <scheme val="none"/>
      </font>
      <fill>
        <patternFill patternType="solid">
          <fgColor indexed="64"/>
          <bgColor theme="8" tint="-0.249977111117893"/>
        </patternFill>
      </fill>
    </dxf>
    <dxf>
      <fill>
        <patternFill patternType="solid">
          <fgColor indexed="64"/>
          <bgColor theme="7" tint="0.59999389629810485"/>
        </patternFill>
      </fill>
    </dxf>
    <dxf>
      <numFmt numFmtId="0" formatCode="General"/>
      <fill>
        <patternFill patternType="solid">
          <fgColor indexed="64"/>
          <bgColor theme="9" tint="0.79998168889431442"/>
        </patternFill>
      </fill>
    </dxf>
    <dxf>
      <numFmt numFmtId="166" formatCode="#,##0.00_);[Red]\(#,##0.00\);\-\ \ \ \ ;@_)"/>
    </dxf>
    <dxf>
      <numFmt numFmtId="166" formatCode="#,##0.00_);[Red]\(#,##0.00\);\-\ \ \ \ ;@_)"/>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indexed="65"/>
        </patternFill>
      </fill>
      <alignment horizontal="left" vertical="center" textRotation="0" wrapText="0" indent="0" justifyLastLine="0" shrinkToFit="0" readingOrder="0"/>
      <border diagonalUp="0" diagonalDown="0" outline="0">
        <left/>
        <right/>
        <top/>
        <bottom/>
      </border>
      <protection locked="1" hidden="0"/>
    </dxf>
    <dxf>
      <numFmt numFmtId="19" formatCode="dd/mm/yyyy"/>
      <alignment horizontal="left" vertical="center" textRotation="0" wrapText="0" indent="0" justifyLastLine="0" shrinkToFit="0" readingOrder="0"/>
    </dxf>
    <dxf>
      <font>
        <strike val="0"/>
        <outline val="0"/>
        <shadow val="0"/>
        <u val="none"/>
        <vertAlign val="baseline"/>
        <sz val="10"/>
        <color theme="0"/>
        <name val="Calibri"/>
        <family val="2"/>
        <scheme val="none"/>
      </font>
      <fill>
        <patternFill patternType="solid">
          <fgColor indexed="64"/>
          <bgColor theme="9" tint="-0.249977111117893"/>
        </patternFill>
      </fill>
    </dxf>
  </dxfs>
  <tableStyles count="0" defaultTableStyle="TableStyleMedium2" defaultPivotStyle="PivotStyleLight16"/>
  <colors>
    <mruColors>
      <color rgb="FFFFCCFF"/>
      <color rgb="FFCC00FF"/>
      <color rgb="FF66CCFF"/>
      <color rgb="FF00FF00"/>
      <color rgb="FF00FFFF"/>
      <color rgb="FFFFFF99"/>
      <color rgb="FFFF9900"/>
      <color rgb="FFB2B2B2"/>
      <color rgb="FFFFFF66"/>
      <color rgb="FF00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561975</xdr:colOff>
      <xdr:row>11</xdr:row>
      <xdr:rowOff>76200</xdr:rowOff>
    </xdr:from>
    <xdr:to>
      <xdr:col>6</xdr:col>
      <xdr:colOff>361950</xdr:colOff>
      <xdr:row>26</xdr:row>
      <xdr:rowOff>114300</xdr:rowOff>
    </xdr:to>
    <xdr:cxnSp macro="">
      <xdr:nvCxnSpPr>
        <xdr:cNvPr id="3" name="Straight Arrow Connector 2">
          <a:extLst>
            <a:ext uri="{FF2B5EF4-FFF2-40B4-BE49-F238E27FC236}">
              <a16:creationId xmlns:a16="http://schemas.microsoft.com/office/drawing/2014/main" id="{C23C5245-D599-B0F8-BD66-1E2F3C3EC2B8}"/>
            </a:ext>
          </a:extLst>
        </xdr:cNvPr>
        <xdr:cNvCxnSpPr/>
      </xdr:nvCxnSpPr>
      <xdr:spPr>
        <a:xfrm flipH="1">
          <a:off x="561975" y="2133600"/>
          <a:ext cx="5238750" cy="24765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419100</xdr:colOff>
      <xdr:row>27</xdr:row>
      <xdr:rowOff>57150</xdr:rowOff>
    </xdr:from>
    <xdr:to>
      <xdr:col>6</xdr:col>
      <xdr:colOff>619125</xdr:colOff>
      <xdr:row>36</xdr:row>
      <xdr:rowOff>104775</xdr:rowOff>
    </xdr:to>
    <xdr:sp macro="" textlink="">
      <xdr:nvSpPr>
        <xdr:cNvPr id="5" name="Right Brace 4">
          <a:extLst>
            <a:ext uri="{FF2B5EF4-FFF2-40B4-BE49-F238E27FC236}">
              <a16:creationId xmlns:a16="http://schemas.microsoft.com/office/drawing/2014/main" id="{5E2004E8-81C5-B65C-12CE-D48994C6E1A3}"/>
            </a:ext>
          </a:extLst>
        </xdr:cNvPr>
        <xdr:cNvSpPr/>
      </xdr:nvSpPr>
      <xdr:spPr>
        <a:xfrm>
          <a:off x="5857875" y="4714875"/>
          <a:ext cx="200025" cy="118110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twoCellAnchor>
    <xdr:from>
      <xdr:col>6</xdr:col>
      <xdr:colOff>428625</xdr:colOff>
      <xdr:row>36</xdr:row>
      <xdr:rowOff>133349</xdr:rowOff>
    </xdr:from>
    <xdr:to>
      <xdr:col>6</xdr:col>
      <xdr:colOff>628650</xdr:colOff>
      <xdr:row>46</xdr:row>
      <xdr:rowOff>142874</xdr:rowOff>
    </xdr:to>
    <xdr:sp macro="" textlink="">
      <xdr:nvSpPr>
        <xdr:cNvPr id="6" name="Right Brace 5">
          <a:extLst>
            <a:ext uri="{FF2B5EF4-FFF2-40B4-BE49-F238E27FC236}">
              <a16:creationId xmlns:a16="http://schemas.microsoft.com/office/drawing/2014/main" id="{A01C5E82-0CC4-449F-A8E3-B7E64ED08F1E}"/>
            </a:ext>
          </a:extLst>
        </xdr:cNvPr>
        <xdr:cNvSpPr/>
      </xdr:nvSpPr>
      <xdr:spPr>
        <a:xfrm>
          <a:off x="5867400" y="5924549"/>
          <a:ext cx="200025" cy="13049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twoCellAnchor>
    <xdr:from>
      <xdr:col>6</xdr:col>
      <xdr:colOff>428626</xdr:colOff>
      <xdr:row>47</xdr:row>
      <xdr:rowOff>104774</xdr:rowOff>
    </xdr:from>
    <xdr:to>
      <xdr:col>6</xdr:col>
      <xdr:colOff>581026</xdr:colOff>
      <xdr:row>51</xdr:row>
      <xdr:rowOff>47625</xdr:rowOff>
    </xdr:to>
    <xdr:sp macro="" textlink="">
      <xdr:nvSpPr>
        <xdr:cNvPr id="7" name="Right Brace 6">
          <a:extLst>
            <a:ext uri="{FF2B5EF4-FFF2-40B4-BE49-F238E27FC236}">
              <a16:creationId xmlns:a16="http://schemas.microsoft.com/office/drawing/2014/main" id="{DA358809-8011-4FA6-8824-B6A59F44AB7E}"/>
            </a:ext>
          </a:extLst>
        </xdr:cNvPr>
        <xdr:cNvSpPr/>
      </xdr:nvSpPr>
      <xdr:spPr>
        <a:xfrm>
          <a:off x="5867401" y="7353299"/>
          <a:ext cx="152400" cy="266701"/>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twoCellAnchor>
    <xdr:from>
      <xdr:col>12</xdr:col>
      <xdr:colOff>533400</xdr:colOff>
      <xdr:row>31</xdr:row>
      <xdr:rowOff>123825</xdr:rowOff>
    </xdr:from>
    <xdr:to>
      <xdr:col>12</xdr:col>
      <xdr:colOff>733425</xdr:colOff>
      <xdr:row>35</xdr:row>
      <xdr:rowOff>152400</xdr:rowOff>
    </xdr:to>
    <xdr:sp macro="" textlink="">
      <xdr:nvSpPr>
        <xdr:cNvPr id="8" name="Right Brace 7">
          <a:extLst>
            <a:ext uri="{FF2B5EF4-FFF2-40B4-BE49-F238E27FC236}">
              <a16:creationId xmlns:a16="http://schemas.microsoft.com/office/drawing/2014/main" id="{A4E59E4D-1DE6-4332-BB78-EC501573C580}"/>
            </a:ext>
          </a:extLst>
        </xdr:cNvPr>
        <xdr:cNvSpPr/>
      </xdr:nvSpPr>
      <xdr:spPr>
        <a:xfrm>
          <a:off x="10715625" y="5429250"/>
          <a:ext cx="200025" cy="6762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552450</xdr:colOff>
      <xdr:row>22</xdr:row>
      <xdr:rowOff>104775</xdr:rowOff>
    </xdr:from>
    <xdr:to>
      <xdr:col>3</xdr:col>
      <xdr:colOff>866775</xdr:colOff>
      <xdr:row>30</xdr:row>
      <xdr:rowOff>95250</xdr:rowOff>
    </xdr:to>
    <xdr:cxnSp macro="">
      <xdr:nvCxnSpPr>
        <xdr:cNvPr id="5" name="Straight Arrow Connector 4">
          <a:extLst>
            <a:ext uri="{FF2B5EF4-FFF2-40B4-BE49-F238E27FC236}">
              <a16:creationId xmlns:a16="http://schemas.microsoft.com/office/drawing/2014/main" id="{49626E3F-7EF2-42EA-A53C-A12151D06EC0}"/>
            </a:ext>
          </a:extLst>
        </xdr:cNvPr>
        <xdr:cNvCxnSpPr/>
      </xdr:nvCxnSpPr>
      <xdr:spPr>
        <a:xfrm flipH="1">
          <a:off x="552450" y="3743325"/>
          <a:ext cx="5495925" cy="17716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C2C104E-F16C-4FC3-8D67-1AE5E9F424C7}" name="tbl_transactions" displayName="tbl_transactions" ref="A7:D23" headerRowDxfId="11" headerRowCellStyle="Normal" dataCellStyle="Normal">
  <autoFilter ref="A7:D23" xr:uid="{00000000-0009-0000-0100-000001000000}"/>
  <sortState xmlns:xlrd2="http://schemas.microsoft.com/office/spreadsheetml/2017/richdata2" ref="A8:D23">
    <sortCondition ref="A7:A23"/>
  </sortState>
  <tableColumns count="4">
    <tableColumn id="1" xr3:uid="{7CEBDED8-AEEA-4B29-895D-2823E3534E0F}" name="Date" totalsRowLabel="Total" dataDxfId="10" totalsRowDxfId="9" dataCellStyle="Normal"/>
    <tableColumn id="3" xr3:uid="{644C5F30-BAE6-4D74-9762-10162E4AF114}" name="Narrative" totalsRowDxfId="8" dataCellStyle="Normal 9"/>
    <tableColumn id="8" xr3:uid="{6C803889-EE3E-4BBC-970C-48DA5D45365F}" name="Amount £" totalsRowFunction="sum" dataDxfId="7" totalsRowDxfId="6"/>
    <tableColumn id="9" xr3:uid="{51371C29-DD80-44F3-8F23-972DB0FF7991}" name="Analysis" dataDxfId="5" totalsRowDxfId="4">
      <calculatedColumnFormula array="1">_xlfn.LET(
_xlpm.filtered_tbl,_xlfn._xlws.FILTER(tbl_keywords[],tbl_keywords[Category]&lt;&gt;""),
_xlpm.search_col,INDEX(_xlpm.filtered_tbl,0,1),
_xlpm.return_col,INDEX(_xlpm.filtered_tbl,0,2),
_xlpm.search_results,IFERROR(SEARCH(_xlpm.search_col,tbl_transactions[[#This Row],[Narrative]]),FALSE),
_xlfn.XLOOKUP(MIN(_xlpm.search_results),_xlpm.search_results,_xlpm.return_col)
)</calculatedColumnFormula>
    </tableColumn>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807627C-7BAE-456E-AD55-841215752954}" name="tbl_keywords" displayName="tbl_keywords" ref="F7:G13" headerRowDxfId="3" headerRowCellStyle="Normal" dataCellStyle="Normal">
  <autoFilter ref="F7:G13" xr:uid="{93687557-9BA6-4C36-855A-7289A7956CB6}"/>
  <sortState xmlns:xlrd2="http://schemas.microsoft.com/office/spreadsheetml/2017/richdata2" ref="F8:G13">
    <sortCondition ref="F7:F13"/>
  </sortState>
  <tableColumns count="2">
    <tableColumn id="1" xr3:uid="{24EA75B4-9C3D-4DB8-B5B2-02305FBDBDEF}" name="Keyword" totalsRowLabel="Total" totalsRowDxfId="2" dataCellStyle="Normal"/>
    <tableColumn id="2" xr3:uid="{3A89CBA1-D474-4269-8525-1AE3546575A7}" name="Category" dataDxfId="1" totalsRowDxfId="0" dataCellStyle="Normal"/>
  </tableColumns>
  <tableStyleInfo name="TableStyleMedium2"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842" row="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2C08690F-4F17-4C55-8B24-D0D6A0333A78}">
  <we:reference id="wa200003696" version="1.0.0.0" store="en-US" storeType="OMEX"/>
  <we:alternateReferences>
    <we:reference id="wa200003696" version="1.0.0.0" store="wa200003696"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B8972-4DA5-4398-B3F7-72A69B8E784B}">
  <sheetPr>
    <tabColor rgb="FFFFCCFF"/>
    <pageSetUpPr fitToPage="1"/>
  </sheetPr>
  <dimension ref="A1:R54"/>
  <sheetViews>
    <sheetView tabSelected="1" zoomScaleNormal="100" workbookViewId="0">
      <pane ySplit="7" topLeftCell="A8" activePane="bottomLeft" state="frozen"/>
      <selection pane="bottomLeft" activeCell="A8" sqref="A8"/>
    </sheetView>
  </sheetViews>
  <sheetFormatPr defaultColWidth="9.109375" defaultRowHeight="13.8" x14ac:dyDescent="0.3"/>
  <cols>
    <col min="1" max="1" width="33.6640625" style="18" customWidth="1"/>
    <col min="2" max="2" width="11.5546875" style="18" customWidth="1"/>
    <col min="3" max="5" width="10.88671875" style="19" customWidth="1"/>
    <col min="6" max="6" width="3.6640625" style="18" customWidth="1"/>
    <col min="7" max="18" width="11.88671875" style="20" customWidth="1"/>
    <col min="19" max="16384" width="9.109375" style="10"/>
  </cols>
  <sheetData>
    <row r="1" spans="1:18" ht="15.6" x14ac:dyDescent="0.3">
      <c r="A1" s="1" t="s">
        <v>19</v>
      </c>
    </row>
    <row r="2" spans="1:18" s="5" customFormat="1" ht="15.6" x14ac:dyDescent="0.3">
      <c r="A2" s="1" t="s">
        <v>8</v>
      </c>
      <c r="B2" s="2"/>
      <c r="C2" s="3"/>
      <c r="D2" s="3"/>
      <c r="E2" s="3"/>
      <c r="F2" s="2"/>
      <c r="G2" s="4"/>
      <c r="H2" s="4"/>
      <c r="I2" s="4"/>
      <c r="J2" s="4"/>
      <c r="K2" s="4"/>
      <c r="L2" s="4"/>
      <c r="M2" s="4"/>
      <c r="N2" s="4"/>
      <c r="O2" s="4"/>
      <c r="P2" s="4"/>
      <c r="Q2" s="4"/>
      <c r="R2" s="4"/>
    </row>
    <row r="3" spans="1:18" s="5" customFormat="1" x14ac:dyDescent="0.3">
      <c r="A3" s="2"/>
      <c r="B3" s="2"/>
      <c r="C3" s="3"/>
      <c r="D3" s="3"/>
      <c r="E3" s="3"/>
      <c r="F3" s="2"/>
      <c r="G3" s="4"/>
      <c r="H3" s="4"/>
      <c r="I3" s="4"/>
      <c r="J3" s="4"/>
      <c r="K3" s="4"/>
      <c r="L3" s="4"/>
      <c r="M3" s="4"/>
      <c r="N3" s="4"/>
      <c r="O3" s="4"/>
      <c r="P3" s="4"/>
      <c r="Q3" s="4"/>
      <c r="R3" s="4"/>
    </row>
    <row r="4" spans="1:18" s="5" customFormat="1" x14ac:dyDescent="0.3">
      <c r="A4" s="2"/>
      <c r="B4" s="2"/>
      <c r="C4" s="3"/>
      <c r="D4" s="3"/>
      <c r="E4" s="3"/>
      <c r="F4" s="2"/>
      <c r="G4" s="4"/>
      <c r="H4" s="4"/>
      <c r="I4" s="4"/>
      <c r="J4" s="4"/>
      <c r="K4" s="4"/>
      <c r="L4" s="4"/>
      <c r="M4" s="4"/>
      <c r="N4" s="4"/>
      <c r="O4" s="4"/>
      <c r="P4" s="4"/>
      <c r="Q4" s="4"/>
      <c r="R4" s="4"/>
    </row>
    <row r="5" spans="1:18" s="26" customFormat="1" ht="15.6" x14ac:dyDescent="0.3">
      <c r="A5" s="50" t="s">
        <v>17</v>
      </c>
      <c r="B5" s="50"/>
      <c r="C5" s="50"/>
      <c r="D5" s="50"/>
      <c r="E5" s="50"/>
      <c r="F5" s="25"/>
      <c r="G5" s="51" t="s">
        <v>18</v>
      </c>
      <c r="H5" s="51"/>
      <c r="I5" s="51"/>
      <c r="J5" s="51"/>
      <c r="K5" s="51"/>
      <c r="L5" s="51"/>
      <c r="M5" s="51"/>
      <c r="N5" s="51"/>
      <c r="O5" s="51"/>
      <c r="P5" s="51"/>
      <c r="Q5" s="51"/>
      <c r="R5" s="51"/>
    </row>
    <row r="6" spans="1:18" s="5" customFormat="1" x14ac:dyDescent="0.3">
      <c r="A6" s="2"/>
      <c r="B6" s="2"/>
      <c r="C6" s="3"/>
      <c r="D6" s="3"/>
      <c r="E6" s="3"/>
      <c r="F6" s="2"/>
      <c r="G6" s="4"/>
      <c r="H6" s="4"/>
      <c r="I6" s="4"/>
      <c r="J6" s="4"/>
      <c r="K6" s="4"/>
      <c r="L6" s="4"/>
      <c r="M6" s="4"/>
      <c r="N6" s="4"/>
      <c r="O6" s="4"/>
      <c r="P6" s="4"/>
      <c r="Q6" s="4"/>
      <c r="R6" s="4"/>
    </row>
    <row r="7" spans="1:18" s="17" customFormat="1" ht="27.6" x14ac:dyDescent="0.3">
      <c r="A7" s="14" t="s">
        <v>1</v>
      </c>
      <c r="B7" s="15" t="s">
        <v>2</v>
      </c>
      <c r="C7" s="15" t="s">
        <v>6</v>
      </c>
      <c r="D7" s="15" t="s">
        <v>3</v>
      </c>
      <c r="E7" s="15" t="s">
        <v>4</v>
      </c>
      <c r="F7" s="16"/>
      <c r="G7" s="27">
        <v>44592</v>
      </c>
      <c r="H7" s="27">
        <v>44620</v>
      </c>
      <c r="I7" s="27">
        <v>44651</v>
      </c>
      <c r="J7" s="27">
        <v>44681</v>
      </c>
      <c r="K7" s="27">
        <v>44712</v>
      </c>
      <c r="L7" s="27">
        <v>44742</v>
      </c>
      <c r="M7" s="27">
        <v>44773</v>
      </c>
      <c r="N7" s="27">
        <v>44804</v>
      </c>
      <c r="O7" s="27">
        <v>44834</v>
      </c>
      <c r="P7" s="27">
        <v>44865</v>
      </c>
      <c r="Q7" s="27">
        <v>44895</v>
      </c>
      <c r="R7" s="27">
        <v>44926</v>
      </c>
    </row>
    <row r="8" spans="1:18" s="5" customFormat="1" x14ac:dyDescent="0.3">
      <c r="A8" s="5" t="s">
        <v>5</v>
      </c>
      <c r="B8" s="6"/>
      <c r="C8" s="7"/>
      <c r="D8" s="7"/>
      <c r="E8" s="7"/>
      <c r="F8" s="8"/>
      <c r="G8" s="6"/>
      <c r="H8" s="6"/>
      <c r="I8" s="6"/>
      <c r="J8" s="6"/>
      <c r="K8" s="6"/>
      <c r="L8" s="6"/>
      <c r="M8" s="6"/>
      <c r="N8" s="6"/>
      <c r="O8" s="6"/>
      <c r="P8" s="6"/>
      <c r="Q8" s="6"/>
      <c r="R8" s="6"/>
    </row>
    <row r="9" spans="1:18" s="5" customFormat="1" x14ac:dyDescent="0.3">
      <c r="B9" s="6"/>
      <c r="C9" s="7"/>
      <c r="D9" s="7"/>
      <c r="E9" s="7"/>
      <c r="F9" s="8"/>
      <c r="G9" s="6"/>
      <c r="H9" s="6"/>
      <c r="I9" s="6"/>
      <c r="J9" s="6"/>
      <c r="K9" s="6"/>
      <c r="L9" s="6"/>
      <c r="M9" s="6"/>
      <c r="N9" s="6"/>
      <c r="O9" s="6"/>
      <c r="P9" s="6"/>
      <c r="Q9" s="6"/>
      <c r="R9" s="6"/>
    </row>
    <row r="10" spans="1:18" s="5" customFormat="1" x14ac:dyDescent="0.3">
      <c r="A10" s="9" t="s">
        <v>9</v>
      </c>
      <c r="B10" s="6"/>
      <c r="C10" s="7"/>
      <c r="D10" s="7"/>
      <c r="E10" s="7"/>
      <c r="F10" s="8"/>
      <c r="G10" s="6"/>
      <c r="H10" s="6"/>
      <c r="I10" s="6"/>
      <c r="J10" s="6"/>
      <c r="K10" s="6"/>
      <c r="L10" s="6"/>
      <c r="M10" s="6"/>
      <c r="N10" s="6"/>
      <c r="O10" s="6"/>
      <c r="P10" s="6"/>
      <c r="Q10" s="6"/>
      <c r="R10" s="6"/>
    </row>
    <row r="11" spans="1:18" s="5" customFormat="1" x14ac:dyDescent="0.3">
      <c r="A11" s="11" t="s">
        <v>11</v>
      </c>
      <c r="B11" s="12">
        <v>5000</v>
      </c>
      <c r="C11" s="13">
        <v>44593</v>
      </c>
      <c r="D11" s="13">
        <v>44621</v>
      </c>
      <c r="E11" s="13">
        <v>44958</v>
      </c>
      <c r="F11" s="8"/>
      <c r="G11" s="28">
        <f>_xlfn.LET(
_xlpm.prepay_amount,$B11,
_xlpm.recognise_month,YEAR($C11)*12+MONTH($C11),
_xlpm.start_month,YEAR($D11)*12+MONTH($D11),
_xlpm.end_month,YEAR($E11)*12+MONTH($E11),
_xlpm.current_month,YEAR(G$7)*12 + MONTH(G$7),
_xlpm.release_period,_xlpm.end_month-_xlpm.start_month+1,
_xlpm.months_released,_xlpm.current_month-_xlpm.start_month+1,
_xlpm.recognise_in_current_month,AND(_xlpm.current_month&gt;=_xlpm.recognise_month,_xlpm.current_month&lt;=_xlpm.end_month),
_xlpm.release_in_current_month,AND(_xlpm.current_month&gt;= _xlpm.start_month,_xlpm.current_month &lt;= _xlpm.end_month),
_xlpm.recognised_amount,IF(_xlpm.recognise_in_current_month,_xlpm.prepay_amount,0),
_xlpm.released_amount,IF(_xlpm.release_in_current_month,_xlpm.prepay_amount*_xlpm.months_released/_xlpm.release_period,0),
_xlpm.recognised_amount-_xlpm.released_amount
)</f>
        <v>0</v>
      </c>
      <c r="H11" s="28">
        <f t="shared" ref="H11:R12" si="0">_xlfn.LET(
_xlpm.prepay_amount,$B11,
_xlpm.recognise_month,YEAR($C11)*12+MONTH($C11),
_xlpm.start_month,YEAR($D11)*12+MONTH($D11),
_xlpm.end_month,YEAR($E11)*12+MONTH($E11),
_xlpm.current_month,YEAR(H$7)*12 + MONTH(H$7),
_xlpm.release_period,_xlpm.end_month-_xlpm.start_month+1,
_xlpm.months_released,_xlpm.current_month-_xlpm.start_month+1,
_xlpm.recognise_in_current_month,AND(_xlpm.current_month&gt;=_xlpm.recognise_month,_xlpm.current_month&lt;=_xlpm.end_month),
_xlpm.release_in_current_month,AND(_xlpm.current_month&gt;= _xlpm.start_month,_xlpm.current_month &lt;= _xlpm.end_month),
_xlpm.recognised_amount,IF(_xlpm.recognise_in_current_month,_xlpm.prepay_amount,0),
_xlpm.released_amount,IF(_xlpm.release_in_current_month,_xlpm.prepay_amount*_xlpm.months_released/_xlpm.release_period,0),
_xlpm.recognised_amount-_xlpm.released_amount
)</f>
        <v>5000</v>
      </c>
      <c r="I11" s="28">
        <f t="shared" si="0"/>
        <v>4583.333333333333</v>
      </c>
      <c r="J11" s="28">
        <f t="shared" si="0"/>
        <v>4166.666666666667</v>
      </c>
      <c r="K11" s="28">
        <f t="shared" si="0"/>
        <v>3750</v>
      </c>
      <c r="L11" s="28">
        <f t="shared" si="0"/>
        <v>3333.333333333333</v>
      </c>
      <c r="M11" s="28">
        <f t="shared" si="0"/>
        <v>2916.6666666666665</v>
      </c>
      <c r="N11" s="28">
        <f t="shared" si="0"/>
        <v>2500</v>
      </c>
      <c r="O11" s="28">
        <f t="shared" si="0"/>
        <v>2083.3333333333335</v>
      </c>
      <c r="P11" s="28">
        <f t="shared" si="0"/>
        <v>1666.6666666666665</v>
      </c>
      <c r="Q11" s="28">
        <f t="shared" si="0"/>
        <v>1250</v>
      </c>
      <c r="R11" s="28">
        <f t="shared" si="0"/>
        <v>833.33333333333303</v>
      </c>
    </row>
    <row r="12" spans="1:18" s="5" customFormat="1" x14ac:dyDescent="0.3">
      <c r="A12" s="11" t="s">
        <v>16</v>
      </c>
      <c r="B12" s="12">
        <v>750</v>
      </c>
      <c r="C12" s="13">
        <v>44652</v>
      </c>
      <c r="D12" s="13">
        <v>44652</v>
      </c>
      <c r="E12" s="13">
        <v>44713</v>
      </c>
      <c r="F12" s="8"/>
      <c r="G12" s="28">
        <f t="shared" ref="G12" si="1">_xlfn.LET(
_xlpm.prepay_amount,$B12,
_xlpm.recognise_month,YEAR($C12)*12+MONTH($C12),
_xlpm.start_month,YEAR($D12)*12+MONTH($D12),
_xlpm.end_month,YEAR($E12)*12+MONTH($E12),
_xlpm.current_month,YEAR(G$7)*12 + MONTH(G$7),
_xlpm.release_period,_xlpm.end_month-_xlpm.start_month+1,
_xlpm.months_released,_xlpm.current_month-_xlpm.start_month+1,
_xlpm.recognise_in_current_month,AND(_xlpm.current_month&gt;=_xlpm.recognise_month,_xlpm.current_month&lt;=_xlpm.end_month),
_xlpm.release_in_current_month,AND(_xlpm.current_month&gt;= _xlpm.start_month,_xlpm.current_month &lt;= _xlpm.end_month),
_xlpm.recognised_amount,IF(_xlpm.recognise_in_current_month,_xlpm.prepay_amount,0),
_xlpm.released_amount,IF(_xlpm.release_in_current_month,_xlpm.prepay_amount*_xlpm.months_released/_xlpm.release_period,0),
_xlpm.recognised_amount-_xlpm.released_amount
)</f>
        <v>0</v>
      </c>
      <c r="H12" s="28">
        <f t="shared" si="0"/>
        <v>0</v>
      </c>
      <c r="I12" s="28">
        <f t="shared" si="0"/>
        <v>0</v>
      </c>
      <c r="J12" s="28">
        <f t="shared" si="0"/>
        <v>500</v>
      </c>
      <c r="K12" s="28">
        <f t="shared" si="0"/>
        <v>250</v>
      </c>
      <c r="L12" s="28">
        <f t="shared" si="0"/>
        <v>0</v>
      </c>
      <c r="M12" s="28">
        <f t="shared" si="0"/>
        <v>0</v>
      </c>
      <c r="N12" s="28">
        <f t="shared" si="0"/>
        <v>0</v>
      </c>
      <c r="O12" s="28">
        <f t="shared" si="0"/>
        <v>0</v>
      </c>
      <c r="P12" s="28">
        <f t="shared" si="0"/>
        <v>0</v>
      </c>
      <c r="Q12" s="28">
        <f t="shared" si="0"/>
        <v>0</v>
      </c>
      <c r="R12" s="28">
        <f t="shared" si="0"/>
        <v>0</v>
      </c>
    </row>
    <row r="13" spans="1:18" s="5" customFormat="1" x14ac:dyDescent="0.3">
      <c r="B13" s="6"/>
      <c r="C13" s="7"/>
      <c r="D13" s="7"/>
      <c r="E13" s="7"/>
      <c r="F13" s="8"/>
      <c r="G13" s="6"/>
      <c r="H13" s="6"/>
      <c r="I13" s="6"/>
      <c r="J13" s="6"/>
      <c r="K13" s="6"/>
      <c r="L13" s="6"/>
      <c r="M13" s="6"/>
      <c r="N13" s="6"/>
      <c r="O13" s="6"/>
      <c r="P13" s="6"/>
      <c r="Q13" s="6"/>
      <c r="R13" s="6"/>
    </row>
    <row r="14" spans="1:18" s="5" customFormat="1" x14ac:dyDescent="0.3">
      <c r="A14" s="9" t="s">
        <v>10</v>
      </c>
      <c r="B14" s="6"/>
      <c r="C14" s="7"/>
      <c r="D14" s="7"/>
      <c r="E14" s="7"/>
      <c r="F14" s="8"/>
      <c r="G14" s="6"/>
      <c r="H14" s="6"/>
      <c r="I14" s="6"/>
      <c r="J14" s="6"/>
      <c r="K14" s="6"/>
      <c r="L14" s="6"/>
      <c r="M14" s="6"/>
      <c r="N14" s="6"/>
      <c r="O14" s="6"/>
      <c r="P14" s="6"/>
      <c r="Q14" s="6"/>
      <c r="R14" s="6"/>
    </row>
    <row r="15" spans="1:18" s="5" customFormat="1" x14ac:dyDescent="0.3">
      <c r="A15" s="11" t="s">
        <v>14</v>
      </c>
      <c r="B15" s="12">
        <v>10000</v>
      </c>
      <c r="C15" s="13">
        <v>44470</v>
      </c>
      <c r="D15" s="13">
        <v>44470</v>
      </c>
      <c r="E15" s="13">
        <v>44805</v>
      </c>
      <c r="F15" s="8"/>
      <c r="G15" s="28">
        <f t="shared" ref="G15:R16" si="2">_xlfn.LET(
_xlpm.prepay_amount,$B15,
_xlpm.recognise_month,YEAR($C15)*12+MONTH($C15),
_xlpm.start_month,YEAR($D15)*12+MONTH($D15),
_xlpm.end_month,YEAR($E15)*12+MONTH($E15),
_xlpm.current_month,YEAR(G$7)*12 + MONTH(G$7),
_xlpm.release_period,_xlpm.end_month-_xlpm.start_month+1,
_xlpm.months_released,_xlpm.current_month-_xlpm.start_month+1,
_xlpm.recognise_in_current_month,AND(_xlpm.current_month&gt;=_xlpm.recognise_month,_xlpm.current_month&lt;=_xlpm.end_month),
_xlpm.release_in_current_month,AND(_xlpm.current_month&gt;= _xlpm.start_month,_xlpm.current_month &lt;= _xlpm.end_month),
_xlpm.recognised_amount,IF(_xlpm.recognise_in_current_month,_xlpm.prepay_amount,0),
_xlpm.released_amount,IF(_xlpm.release_in_current_month,_xlpm.prepay_amount*_xlpm.months_released/_xlpm.release_period,0),
_xlpm.recognised_amount-_xlpm.released_amount
)</f>
        <v>6666.6666666666661</v>
      </c>
      <c r="H15" s="28">
        <f t="shared" si="2"/>
        <v>5833.333333333333</v>
      </c>
      <c r="I15" s="28">
        <f t="shared" si="2"/>
        <v>5000</v>
      </c>
      <c r="J15" s="28">
        <f t="shared" si="2"/>
        <v>4166.666666666667</v>
      </c>
      <c r="K15" s="28">
        <f t="shared" si="2"/>
        <v>3333.333333333333</v>
      </c>
      <c r="L15" s="28">
        <f t="shared" si="2"/>
        <v>2500</v>
      </c>
      <c r="M15" s="28">
        <f t="shared" si="2"/>
        <v>1666.6666666666661</v>
      </c>
      <c r="N15" s="28">
        <f t="shared" si="2"/>
        <v>833.33333333333394</v>
      </c>
      <c r="O15" s="28">
        <f t="shared" si="2"/>
        <v>0</v>
      </c>
      <c r="P15" s="28">
        <f t="shared" si="2"/>
        <v>0</v>
      </c>
      <c r="Q15" s="28">
        <f t="shared" si="2"/>
        <v>0</v>
      </c>
      <c r="R15" s="28">
        <f t="shared" si="2"/>
        <v>0</v>
      </c>
    </row>
    <row r="16" spans="1:18" s="5" customFormat="1" x14ac:dyDescent="0.3">
      <c r="A16" s="11" t="s">
        <v>15</v>
      </c>
      <c r="B16" s="12">
        <v>10000</v>
      </c>
      <c r="C16" s="13">
        <v>44835</v>
      </c>
      <c r="D16" s="13">
        <v>44835</v>
      </c>
      <c r="E16" s="13">
        <v>45170</v>
      </c>
      <c r="F16" s="8"/>
      <c r="G16" s="28">
        <f t="shared" si="2"/>
        <v>0</v>
      </c>
      <c r="H16" s="28">
        <f t="shared" si="2"/>
        <v>0</v>
      </c>
      <c r="I16" s="28">
        <f t="shared" si="2"/>
        <v>0</v>
      </c>
      <c r="J16" s="28">
        <f t="shared" si="2"/>
        <v>0</v>
      </c>
      <c r="K16" s="28">
        <f t="shared" si="2"/>
        <v>0</v>
      </c>
      <c r="L16" s="28">
        <f t="shared" si="2"/>
        <v>0</v>
      </c>
      <c r="M16" s="28">
        <f t="shared" si="2"/>
        <v>0</v>
      </c>
      <c r="N16" s="28">
        <f t="shared" si="2"/>
        <v>0</v>
      </c>
      <c r="O16" s="28">
        <f t="shared" si="2"/>
        <v>0</v>
      </c>
      <c r="P16" s="28">
        <f t="shared" si="2"/>
        <v>9166.6666666666661</v>
      </c>
      <c r="Q16" s="28">
        <f t="shared" si="2"/>
        <v>8333.3333333333339</v>
      </c>
      <c r="R16" s="28">
        <f t="shared" si="2"/>
        <v>7500</v>
      </c>
    </row>
    <row r="17" spans="1:18" x14ac:dyDescent="0.3">
      <c r="F17" s="10"/>
    </row>
    <row r="18" spans="1:18" x14ac:dyDescent="0.3">
      <c r="A18" s="21" t="s">
        <v>12</v>
      </c>
      <c r="F18" s="10"/>
    </row>
    <row r="19" spans="1:18" s="5" customFormat="1" x14ac:dyDescent="0.3">
      <c r="A19" s="11" t="s">
        <v>13</v>
      </c>
      <c r="B19" s="12">
        <v>8000</v>
      </c>
      <c r="C19" s="13">
        <v>44835</v>
      </c>
      <c r="D19" s="13">
        <v>44896</v>
      </c>
      <c r="E19" s="13">
        <v>44896</v>
      </c>
      <c r="F19" s="8"/>
      <c r="G19" s="28">
        <f t="shared" ref="G19:R19" si="3">_xlfn.LET(
_xlpm.prepay_amount,$B19,
_xlpm.recognise_month,YEAR($C19)*12+MONTH($C19),
_xlpm.start_month,YEAR($D19)*12+MONTH($D19),
_xlpm.end_month,YEAR($E19)*12+MONTH($E19),
_xlpm.current_month,YEAR(G$7)*12 + MONTH(G$7),
_xlpm.release_period,_xlpm.end_month-_xlpm.start_month+1,
_xlpm.months_released,_xlpm.current_month-_xlpm.start_month+1,
_xlpm.recognise_in_current_month,AND(_xlpm.current_month&gt;=_xlpm.recognise_month,_xlpm.current_month&lt;=_xlpm.end_month),
_xlpm.release_in_current_month,AND(_xlpm.current_month&gt;= _xlpm.start_month,_xlpm.current_month &lt;= _xlpm.end_month),
_xlpm.recognised_amount,IF(_xlpm.recognise_in_current_month,_xlpm.prepay_amount,0),
_xlpm.released_amount,IF(_xlpm.release_in_current_month,_xlpm.prepay_amount*_xlpm.months_released/_xlpm.release_period,0),
_xlpm.recognised_amount-_xlpm.released_amount
)</f>
        <v>0</v>
      </c>
      <c r="H19" s="28">
        <f t="shared" si="3"/>
        <v>0</v>
      </c>
      <c r="I19" s="28">
        <f t="shared" si="3"/>
        <v>0</v>
      </c>
      <c r="J19" s="28">
        <f t="shared" si="3"/>
        <v>0</v>
      </c>
      <c r="K19" s="28">
        <f t="shared" si="3"/>
        <v>0</v>
      </c>
      <c r="L19" s="28">
        <f t="shared" si="3"/>
        <v>0</v>
      </c>
      <c r="M19" s="28">
        <f t="shared" si="3"/>
        <v>0</v>
      </c>
      <c r="N19" s="28">
        <f t="shared" si="3"/>
        <v>0</v>
      </c>
      <c r="O19" s="28">
        <f t="shared" si="3"/>
        <v>0</v>
      </c>
      <c r="P19" s="28">
        <f t="shared" si="3"/>
        <v>8000</v>
      </c>
      <c r="Q19" s="28">
        <f t="shared" si="3"/>
        <v>8000</v>
      </c>
      <c r="R19" s="28">
        <f t="shared" si="3"/>
        <v>0</v>
      </c>
    </row>
    <row r="20" spans="1:18" x14ac:dyDescent="0.3">
      <c r="F20" s="10"/>
    </row>
    <row r="21" spans="1:18" ht="14.4" thickBot="1" x14ac:dyDescent="0.35">
      <c r="A21" s="22" t="s">
        <v>0</v>
      </c>
      <c r="B21" s="22"/>
      <c r="C21" s="23"/>
      <c r="D21" s="23"/>
      <c r="E21" s="23"/>
      <c r="G21" s="24">
        <f>SUM(G8:G20)</f>
        <v>6666.6666666666661</v>
      </c>
      <c r="H21" s="24">
        <f t="shared" ref="H21:R21" si="4">SUM(H8:H20)</f>
        <v>10833.333333333332</v>
      </c>
      <c r="I21" s="24">
        <f t="shared" si="4"/>
        <v>9583.3333333333321</v>
      </c>
      <c r="J21" s="24">
        <f t="shared" si="4"/>
        <v>8833.3333333333339</v>
      </c>
      <c r="K21" s="24">
        <f t="shared" si="4"/>
        <v>7333.333333333333</v>
      </c>
      <c r="L21" s="24">
        <f t="shared" si="4"/>
        <v>5833.333333333333</v>
      </c>
      <c r="M21" s="24">
        <f t="shared" si="4"/>
        <v>4583.3333333333321</v>
      </c>
      <c r="N21" s="24">
        <f t="shared" si="4"/>
        <v>3333.3333333333339</v>
      </c>
      <c r="O21" s="24">
        <f t="shared" si="4"/>
        <v>2083.3333333333335</v>
      </c>
      <c r="P21" s="24">
        <f t="shared" si="4"/>
        <v>18833.333333333332</v>
      </c>
      <c r="Q21" s="24">
        <f t="shared" si="4"/>
        <v>17583.333333333336</v>
      </c>
      <c r="R21" s="24">
        <f t="shared" si="4"/>
        <v>8333.3333333333321</v>
      </c>
    </row>
    <row r="25" spans="1:18" x14ac:dyDescent="0.3">
      <c r="A25" s="29"/>
      <c r="B25" s="30"/>
      <c r="C25" s="31"/>
      <c r="D25" s="31"/>
      <c r="E25" s="31"/>
      <c r="F25" s="32"/>
    </row>
    <row r="26" spans="1:18" x14ac:dyDescent="0.3">
      <c r="A26" s="33"/>
      <c r="F26" s="34"/>
    </row>
    <row r="27" spans="1:18" x14ac:dyDescent="0.3">
      <c r="A27" s="33" t="s">
        <v>20</v>
      </c>
      <c r="F27" s="34"/>
      <c r="H27" s="49" t="s">
        <v>68</v>
      </c>
    </row>
    <row r="28" spans="1:18" x14ac:dyDescent="0.3">
      <c r="A28" s="33"/>
      <c r="F28" s="34"/>
    </row>
    <row r="29" spans="1:18" x14ac:dyDescent="0.3">
      <c r="A29" s="33"/>
      <c r="F29" s="34"/>
      <c r="H29" s="49" t="s">
        <v>73</v>
      </c>
    </row>
    <row r="30" spans="1:18" x14ac:dyDescent="0.3">
      <c r="A30" s="33"/>
      <c r="F30" s="34"/>
    </row>
    <row r="31" spans="1:18" x14ac:dyDescent="0.3">
      <c r="A31" s="33" t="s">
        <v>21</v>
      </c>
      <c r="F31" s="34"/>
      <c r="H31" s="20" t="s">
        <v>74</v>
      </c>
    </row>
    <row r="32" spans="1:18" x14ac:dyDescent="0.3">
      <c r="A32" s="33"/>
      <c r="F32" s="34"/>
    </row>
    <row r="33" spans="1:16" x14ac:dyDescent="0.3">
      <c r="A33" s="33" t="s">
        <v>22</v>
      </c>
      <c r="F33" s="34"/>
      <c r="H33" s="10" t="s">
        <v>76</v>
      </c>
      <c r="N33" s="20" t="s">
        <v>66</v>
      </c>
      <c r="O33" s="10"/>
      <c r="P33" s="10"/>
    </row>
    <row r="34" spans="1:16" x14ac:dyDescent="0.3">
      <c r="A34" s="33" t="s">
        <v>23</v>
      </c>
      <c r="F34" s="34"/>
      <c r="H34" s="10" t="s">
        <v>77</v>
      </c>
      <c r="N34" s="20" t="s">
        <v>67</v>
      </c>
      <c r="O34" s="10"/>
      <c r="P34" s="10"/>
    </row>
    <row r="35" spans="1:16" x14ac:dyDescent="0.3">
      <c r="A35" s="33" t="s">
        <v>24</v>
      </c>
      <c r="F35" s="34"/>
      <c r="H35" s="10" t="s">
        <v>78</v>
      </c>
      <c r="N35" s="20" t="s">
        <v>69</v>
      </c>
      <c r="O35" s="10"/>
      <c r="P35" s="10"/>
    </row>
    <row r="36" spans="1:16" x14ac:dyDescent="0.3">
      <c r="A36" s="33" t="s">
        <v>25</v>
      </c>
      <c r="F36" s="34"/>
      <c r="H36" s="20" t="s">
        <v>75</v>
      </c>
    </row>
    <row r="37" spans="1:16" x14ac:dyDescent="0.3">
      <c r="A37" s="33"/>
      <c r="F37" s="34"/>
    </row>
    <row r="38" spans="1:16" x14ac:dyDescent="0.3">
      <c r="A38" s="33"/>
      <c r="F38" s="34"/>
      <c r="H38" s="49" t="s">
        <v>72</v>
      </c>
    </row>
    <row r="39" spans="1:16" x14ac:dyDescent="0.3">
      <c r="A39" s="33"/>
      <c r="F39" s="34"/>
    </row>
    <row r="40" spans="1:16" x14ac:dyDescent="0.3">
      <c r="A40" s="33" t="s">
        <v>26</v>
      </c>
      <c r="F40" s="34"/>
      <c r="H40" s="20" t="s">
        <v>70</v>
      </c>
    </row>
    <row r="41" spans="1:16" x14ac:dyDescent="0.3">
      <c r="A41" s="33" t="s">
        <v>27</v>
      </c>
      <c r="F41" s="34"/>
      <c r="H41" s="20" t="s">
        <v>71</v>
      </c>
    </row>
    <row r="42" spans="1:16" x14ac:dyDescent="0.3">
      <c r="A42" s="33"/>
      <c r="F42" s="34"/>
    </row>
    <row r="43" spans="1:16" x14ac:dyDescent="0.3">
      <c r="A43" s="33" t="s">
        <v>28</v>
      </c>
      <c r="F43" s="34"/>
      <c r="H43" s="20" t="s">
        <v>79</v>
      </c>
    </row>
    <row r="44" spans="1:16" x14ac:dyDescent="0.3">
      <c r="A44" s="33" t="s">
        <v>29</v>
      </c>
      <c r="F44" s="34"/>
      <c r="H44" s="20" t="s">
        <v>80</v>
      </c>
    </row>
    <row r="45" spans="1:16" x14ac:dyDescent="0.3">
      <c r="A45" s="33"/>
      <c r="F45" s="34"/>
    </row>
    <row r="46" spans="1:16" x14ac:dyDescent="0.3">
      <c r="A46" s="33" t="s">
        <v>30</v>
      </c>
      <c r="F46" s="34"/>
      <c r="H46" s="20" t="s">
        <v>83</v>
      </c>
    </row>
    <row r="47" spans="1:16" x14ac:dyDescent="0.3">
      <c r="A47" s="33" t="s">
        <v>31</v>
      </c>
      <c r="F47" s="34"/>
      <c r="H47" s="20" t="s">
        <v>84</v>
      </c>
    </row>
    <row r="48" spans="1:16" x14ac:dyDescent="0.3">
      <c r="A48" s="33"/>
      <c r="F48" s="34"/>
    </row>
    <row r="49" spans="1:8" x14ac:dyDescent="0.3">
      <c r="A49" s="33"/>
      <c r="F49" s="34"/>
      <c r="H49" s="49" t="s">
        <v>81</v>
      </c>
    </row>
    <row r="50" spans="1:8" x14ac:dyDescent="0.3">
      <c r="A50" s="33"/>
      <c r="F50" s="34"/>
    </row>
    <row r="51" spans="1:8" x14ac:dyDescent="0.3">
      <c r="A51" s="33" t="s">
        <v>32</v>
      </c>
      <c r="F51" s="34"/>
      <c r="H51" s="20" t="s">
        <v>82</v>
      </c>
    </row>
    <row r="52" spans="1:8" x14ac:dyDescent="0.3">
      <c r="A52" s="33"/>
      <c r="F52" s="34"/>
    </row>
    <row r="53" spans="1:8" x14ac:dyDescent="0.3">
      <c r="A53" s="33" t="s">
        <v>7</v>
      </c>
      <c r="F53" s="34"/>
    </row>
    <row r="54" spans="1:8" x14ac:dyDescent="0.3">
      <c r="A54" s="35"/>
      <c r="B54" s="36"/>
      <c r="C54" s="37"/>
      <c r="D54" s="37"/>
      <c r="E54" s="37"/>
      <c r="F54" s="38"/>
    </row>
  </sheetData>
  <mergeCells count="2">
    <mergeCell ref="A5:E5"/>
    <mergeCell ref="G5:R5"/>
  </mergeCells>
  <pageMargins left="0.70866141732283472" right="0.70866141732283472" top="0.74803149606299213" bottom="0.74803149606299213" header="0.31496062992125984" footer="0.31496062992125984"/>
  <pageSetup paperSize="9" scale="43"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91802-8928-4878-A254-530EE0BAADB6}">
  <sheetPr>
    <tabColor theme="9" tint="-0.499984740745262"/>
  </sheetPr>
  <dimension ref="A1:P415"/>
  <sheetViews>
    <sheetView workbookViewId="0"/>
  </sheetViews>
  <sheetFormatPr defaultColWidth="9.109375" defaultRowHeight="12.75" customHeight="1" x14ac:dyDescent="0.3"/>
  <cols>
    <col min="1" max="1" width="14.33203125" style="39" customWidth="1"/>
    <col min="2" max="2" width="50.6640625" style="39" customWidth="1"/>
    <col min="3" max="3" width="12.6640625" style="39" customWidth="1"/>
    <col min="4" max="4" width="27.44140625" style="39" customWidth="1"/>
    <col min="5" max="5" width="9.109375" style="39"/>
    <col min="6" max="6" width="15.88671875" style="39" bestFit="1" customWidth="1"/>
    <col min="7" max="7" width="20.109375" style="39" customWidth="1"/>
    <col min="8" max="16384" width="9.109375" style="39"/>
  </cols>
  <sheetData>
    <row r="1" spans="1:16" s="10" customFormat="1" ht="15.6" x14ac:dyDescent="0.3">
      <c r="A1" s="1" t="s">
        <v>19</v>
      </c>
      <c r="B1" s="18"/>
      <c r="C1" s="19"/>
      <c r="D1" s="19"/>
      <c r="E1" s="19"/>
      <c r="F1" s="18"/>
      <c r="G1" s="20"/>
      <c r="H1" s="20"/>
      <c r="I1" s="20"/>
      <c r="J1" s="20"/>
      <c r="K1" s="20"/>
      <c r="L1" s="20"/>
      <c r="M1" s="20"/>
      <c r="N1" s="20"/>
      <c r="O1" s="20"/>
      <c r="P1" s="20"/>
    </row>
    <row r="2" spans="1:16" s="5" customFormat="1" ht="15.6" x14ac:dyDescent="0.3">
      <c r="A2" s="1" t="s">
        <v>37</v>
      </c>
      <c r="B2" s="2"/>
      <c r="C2" s="3"/>
      <c r="D2" s="3"/>
      <c r="E2" s="3"/>
      <c r="F2" s="2"/>
      <c r="G2" s="4"/>
      <c r="H2" s="4"/>
      <c r="I2" s="4"/>
      <c r="J2" s="4"/>
      <c r="K2" s="4"/>
      <c r="L2" s="4"/>
      <c r="M2" s="4"/>
      <c r="N2" s="4"/>
      <c r="O2" s="4"/>
      <c r="P2" s="4"/>
    </row>
    <row r="3" spans="1:16" s="5" customFormat="1" ht="13.8" x14ac:dyDescent="0.3">
      <c r="A3" s="2"/>
      <c r="B3" s="2"/>
      <c r="C3" s="3"/>
      <c r="D3" s="3"/>
      <c r="E3" s="3"/>
      <c r="F3" s="2"/>
      <c r="G3" s="4"/>
      <c r="H3" s="4"/>
      <c r="I3" s="4"/>
      <c r="J3" s="4"/>
      <c r="K3" s="4"/>
      <c r="L3" s="4"/>
      <c r="M3" s="4"/>
      <c r="N3" s="4"/>
      <c r="O3" s="4"/>
      <c r="P3" s="4"/>
    </row>
    <row r="4" spans="1:16" s="5" customFormat="1" ht="13.8" x14ac:dyDescent="0.3">
      <c r="A4" s="2"/>
      <c r="B4" s="2"/>
      <c r="C4" s="3"/>
      <c r="D4" s="3"/>
      <c r="E4" s="3"/>
      <c r="F4" s="2"/>
      <c r="G4" s="4"/>
      <c r="H4" s="4"/>
      <c r="I4" s="4"/>
      <c r="J4" s="4"/>
      <c r="K4" s="4"/>
      <c r="L4" s="4"/>
      <c r="M4" s="4"/>
      <c r="N4" s="4"/>
      <c r="O4" s="4"/>
      <c r="P4" s="4"/>
    </row>
    <row r="5" spans="1:16" s="5" customFormat="1" ht="15.75" customHeight="1" x14ac:dyDescent="0.3">
      <c r="A5" s="52" t="s">
        <v>64</v>
      </c>
      <c r="B5" s="52"/>
      <c r="C5" s="52"/>
      <c r="D5" s="52"/>
      <c r="E5" s="43"/>
      <c r="F5" s="53" t="s">
        <v>65</v>
      </c>
      <c r="G5" s="53"/>
      <c r="H5" s="4"/>
      <c r="I5" s="4"/>
      <c r="J5" s="4"/>
      <c r="K5" s="4"/>
      <c r="L5" s="4"/>
      <c r="M5" s="4"/>
      <c r="N5" s="4"/>
      <c r="O5" s="4"/>
      <c r="P5" s="4"/>
    </row>
    <row r="7" spans="1:16" ht="12.75" customHeight="1" x14ac:dyDescent="0.3">
      <c r="A7" s="44" t="s">
        <v>35</v>
      </c>
      <c r="B7" s="44" t="s">
        <v>36</v>
      </c>
      <c r="C7" s="44" t="s">
        <v>38</v>
      </c>
      <c r="D7" s="44" t="s">
        <v>39</v>
      </c>
      <c r="F7" s="47" t="s">
        <v>34</v>
      </c>
      <c r="G7" s="47" t="s">
        <v>33</v>
      </c>
    </row>
    <row r="8" spans="1:16" ht="12.75" customHeight="1" x14ac:dyDescent="0.3">
      <c r="A8" s="41">
        <v>44564</v>
      </c>
      <c r="B8" s="39" t="s">
        <v>41</v>
      </c>
      <c r="C8" s="40">
        <v>149</v>
      </c>
      <c r="D8" s="45" t="str" cm="1">
        <f t="array" ref="D8">_xlfn.LET(
_xlpm.filtered_tbl,_xlfn._xlws.FILTER(tbl_keywords[],tbl_keywords[Category]&lt;&gt;""),
_xlpm.search_col,INDEX(_xlpm.filtered_tbl,0,1),
_xlpm.return_col,INDEX(_xlpm.filtered_tbl,0,2),
_xlpm.search_results,IFERROR(SEARCH(_xlpm.search_col,tbl_transactions[[#This Row],[Narrative]]),FALSE),
_xlfn.XLOOKUP(MIN(_xlpm.search_results),_xlpm.search_results,_xlpm.return_col)
)</f>
        <v>Coats Ltd</v>
      </c>
      <c r="F8" s="39" t="s">
        <v>42</v>
      </c>
      <c r="G8" s="48" t="s">
        <v>43</v>
      </c>
    </row>
    <row r="9" spans="1:16" ht="12.75" customHeight="1" x14ac:dyDescent="0.3">
      <c r="A9" s="41">
        <v>44565</v>
      </c>
      <c r="B9" s="39" t="s">
        <v>44</v>
      </c>
      <c r="C9" s="40">
        <v>922</v>
      </c>
      <c r="D9" s="45" t="str" cm="1">
        <f t="array" ref="D9">_xlfn.LET(
_xlpm.filtered_tbl,_xlfn._xlws.FILTER(tbl_keywords[],tbl_keywords[Category]&lt;&gt;""),
_xlpm.search_col,INDEX(_xlpm.filtered_tbl,0,1),
_xlpm.return_col,INDEX(_xlpm.filtered_tbl,0,2),
_xlpm.search_results,IFERROR(SEARCH(_xlpm.search_col,tbl_transactions[[#This Row],[Narrative]]),FALSE),
_xlfn.XLOOKUP(MIN(_xlpm.search_results),_xlpm.search_results,_xlpm.return_col)
)</f>
        <v>Coats Ltd</v>
      </c>
      <c r="F9" s="39" t="s">
        <v>43</v>
      </c>
      <c r="G9" s="48" t="s">
        <v>43</v>
      </c>
    </row>
    <row r="10" spans="1:16" ht="12.75" customHeight="1" x14ac:dyDescent="0.3">
      <c r="A10" s="41">
        <v>44632</v>
      </c>
      <c r="B10" s="39" t="s">
        <v>45</v>
      </c>
      <c r="C10" s="40">
        <v>640</v>
      </c>
      <c r="D10" s="45" t="str" cm="1">
        <f t="array" ref="D10">_xlfn.LET(
_xlpm.filtered_tbl,_xlfn._xlws.FILTER(tbl_keywords[],tbl_keywords[Category]&lt;&gt;""),
_xlpm.search_col,INDEX(_xlpm.filtered_tbl,0,1),
_xlpm.return_col,INDEX(_xlpm.filtered_tbl,0,2),
_xlpm.search_results,IFERROR(SEARCH(_xlpm.search_col,tbl_transactions[[#This Row],[Narrative]]),FALSE),
_xlfn.XLOOKUP(MIN(_xlpm.search_results),_xlpm.search_results,_xlpm.return_col)
)</f>
        <v>Jacket LLP</v>
      </c>
      <c r="F10" s="39" t="s">
        <v>46</v>
      </c>
      <c r="G10" s="48" t="s">
        <v>47</v>
      </c>
    </row>
    <row r="11" spans="1:16" ht="12.75" customHeight="1" x14ac:dyDescent="0.3">
      <c r="A11" s="41">
        <v>44665</v>
      </c>
      <c r="B11" s="39" t="s">
        <v>48</v>
      </c>
      <c r="C11" s="40">
        <v>858</v>
      </c>
      <c r="D11" s="45" t="str" cm="1">
        <f t="array" ref="D11">_xlfn.LET(
_xlpm.filtered_tbl,_xlfn._xlws.FILTER(tbl_keywords[],tbl_keywords[Category]&lt;&gt;""),
_xlpm.search_col,INDEX(_xlpm.filtered_tbl,0,1),
_xlpm.return_col,INDEX(_xlpm.filtered_tbl,0,2),
_xlpm.search_results,IFERROR(SEARCH(_xlpm.search_col,tbl_transactions[[#This Row],[Narrative]]),FALSE),
_xlfn.XLOOKUP(MIN(_xlpm.search_results),_xlpm.search_results,_xlpm.return_col)
)</f>
        <v>Jacket LLP</v>
      </c>
      <c r="F11" s="39" t="s">
        <v>50</v>
      </c>
      <c r="G11" s="48" t="s">
        <v>47</v>
      </c>
    </row>
    <row r="12" spans="1:16" ht="12.75" customHeight="1" x14ac:dyDescent="0.3">
      <c r="A12" s="41">
        <v>44677</v>
      </c>
      <c r="B12" s="39" t="s">
        <v>49</v>
      </c>
      <c r="C12" s="40">
        <v>-51</v>
      </c>
      <c r="D12" s="45" t="str" cm="1">
        <f t="array" ref="D12">_xlfn.LET(
_xlpm.filtered_tbl,_xlfn._xlws.FILTER(tbl_keywords[],tbl_keywords[Category]&lt;&gt;""),
_xlpm.search_col,INDEX(_xlpm.filtered_tbl,0,1),
_xlpm.return_col,INDEX(_xlpm.filtered_tbl,0,2),
_xlpm.search_results,IFERROR(SEARCH(_xlpm.search_col,tbl_transactions[[#This Row],[Narrative]]),FALSE),
_xlfn.XLOOKUP(MIN(_xlpm.search_results),_xlpm.search_results,_xlpm.return_col)
)</f>
        <v>Jacket LLP</v>
      </c>
      <c r="F12" s="39" t="s">
        <v>52</v>
      </c>
      <c r="G12" s="48" t="s">
        <v>53</v>
      </c>
    </row>
    <row r="13" spans="1:16" ht="12.75" customHeight="1" x14ac:dyDescent="0.3">
      <c r="A13" s="41">
        <v>44677</v>
      </c>
      <c r="B13" s="39" t="s">
        <v>51</v>
      </c>
      <c r="C13" s="40">
        <v>1000</v>
      </c>
      <c r="D13" s="45" t="str" cm="1">
        <f t="array" ref="D13">_xlfn.LET(
_xlpm.filtered_tbl,_xlfn._xlws.FILTER(tbl_keywords[],tbl_keywords[Category]&lt;&gt;""),
_xlpm.search_col,INDEX(_xlpm.filtered_tbl,0,1),
_xlpm.return_col,INDEX(_xlpm.filtered_tbl,0,2),
_xlpm.search_results,IFERROR(SEARCH(_xlpm.search_col,tbl_transactions[[#This Row],[Narrative]]),FALSE),
_xlfn.XLOOKUP(MIN(_xlpm.search_results),_xlpm.search_results,_xlpm.return_col)
)</f>
        <v>Cleaners Inc</v>
      </c>
      <c r="F13" s="39" t="s">
        <v>56</v>
      </c>
      <c r="G13" s="48" t="s">
        <v>53</v>
      </c>
    </row>
    <row r="14" spans="1:16" ht="12.75" customHeight="1" x14ac:dyDescent="0.3">
      <c r="A14" s="41">
        <v>44681</v>
      </c>
      <c r="B14" s="39" t="s">
        <v>40</v>
      </c>
      <c r="C14" s="40">
        <v>711</v>
      </c>
      <c r="D14" s="45" t="str" cm="1">
        <f t="array" ref="D14">_xlfn.LET(
_xlpm.filtered_tbl,_xlfn._xlws.FILTER(tbl_keywords[],tbl_keywords[Category]&lt;&gt;""),
_xlpm.search_col,INDEX(_xlpm.filtered_tbl,0,1),
_xlpm.return_col,INDEX(_xlpm.filtered_tbl,0,2),
_xlpm.search_results,IFERROR(SEARCH(_xlpm.search_col,tbl_transactions[[#This Row],[Narrative]]),FALSE),
_xlfn.XLOOKUP(MIN(_xlpm.search_results),_xlpm.search_results,_xlpm.return_col)
)</f>
        <v>Coats Ltd</v>
      </c>
    </row>
    <row r="15" spans="1:16" ht="12.75" customHeight="1" x14ac:dyDescent="0.3">
      <c r="A15" s="41">
        <v>44704</v>
      </c>
      <c r="B15" s="39" t="s">
        <v>54</v>
      </c>
      <c r="C15" s="40">
        <v>64</v>
      </c>
      <c r="D15" s="45" t="str" cm="1">
        <f t="array" ref="D15">_xlfn.LET(
_xlpm.filtered_tbl,_xlfn._xlws.FILTER(tbl_keywords[],tbl_keywords[Category]&lt;&gt;""),
_xlpm.search_col,INDEX(_xlpm.filtered_tbl,0,1),
_xlpm.return_col,INDEX(_xlpm.filtered_tbl,0,2),
_xlpm.search_results,IFERROR(SEARCH(_xlpm.search_col,tbl_transactions[[#This Row],[Narrative]]),FALSE),
_xlfn.XLOOKUP(MIN(_xlpm.search_results),_xlpm.search_results,_xlpm.return_col)
)</f>
        <v>Cleaners Inc</v>
      </c>
    </row>
    <row r="16" spans="1:16" ht="12.75" customHeight="1" x14ac:dyDescent="0.3">
      <c r="A16" s="41">
        <v>44734</v>
      </c>
      <c r="B16" s="39" t="s">
        <v>51</v>
      </c>
      <c r="C16" s="40">
        <v>558</v>
      </c>
      <c r="D16" s="45" t="str" cm="1">
        <f t="array" ref="D16">_xlfn.LET(
_xlpm.filtered_tbl,_xlfn._xlws.FILTER(tbl_keywords[],tbl_keywords[Category]&lt;&gt;""),
_xlpm.search_col,INDEX(_xlpm.filtered_tbl,0,1),
_xlpm.return_col,INDEX(_xlpm.filtered_tbl,0,2),
_xlpm.search_results,IFERROR(SEARCH(_xlpm.search_col,tbl_transactions[[#This Row],[Narrative]]),FALSE),
_xlfn.XLOOKUP(MIN(_xlpm.search_results),_xlpm.search_results,_xlpm.return_col)
)</f>
        <v>Cleaners Inc</v>
      </c>
    </row>
    <row r="17" spans="1:7" ht="12.75" customHeight="1" x14ac:dyDescent="0.3">
      <c r="A17" s="41">
        <v>44778</v>
      </c>
      <c r="B17" s="39" t="s">
        <v>51</v>
      </c>
      <c r="C17" s="40">
        <v>784</v>
      </c>
      <c r="D17" s="45" t="str" cm="1">
        <f t="array" ref="D17">_xlfn.LET(
_xlpm.filtered_tbl,_xlfn._xlws.FILTER(tbl_keywords[],tbl_keywords[Category]&lt;&gt;""),
_xlpm.search_col,INDEX(_xlpm.filtered_tbl,0,1),
_xlpm.return_col,INDEX(_xlpm.filtered_tbl,0,2),
_xlpm.search_results,IFERROR(SEARCH(_xlpm.search_col,tbl_transactions[[#This Row],[Narrative]]),FALSE),
_xlfn.XLOOKUP(MIN(_xlpm.search_results),_xlpm.search_results,_xlpm.return_col)
)</f>
        <v>Cleaners Inc</v>
      </c>
    </row>
    <row r="18" spans="1:7" ht="12.75" customHeight="1" x14ac:dyDescent="0.3">
      <c r="A18" s="41">
        <v>44804</v>
      </c>
      <c r="B18" s="39" t="s">
        <v>48</v>
      </c>
      <c r="C18" s="40">
        <v>97</v>
      </c>
      <c r="D18" s="45" t="str" cm="1">
        <f t="array" ref="D18">_xlfn.LET(
_xlpm.filtered_tbl,_xlfn._xlws.FILTER(tbl_keywords[],tbl_keywords[Category]&lt;&gt;""),
_xlpm.search_col,INDEX(_xlpm.filtered_tbl,0,1),
_xlpm.return_col,INDEX(_xlpm.filtered_tbl,0,2),
_xlpm.search_results,IFERROR(SEARCH(_xlpm.search_col,tbl_transactions[[#This Row],[Narrative]]),FALSE),
_xlfn.XLOOKUP(MIN(_xlpm.search_results),_xlpm.search_results,_xlpm.return_col)
)</f>
        <v>Jacket LLP</v>
      </c>
    </row>
    <row r="19" spans="1:7" ht="12.75" customHeight="1" x14ac:dyDescent="0.3">
      <c r="A19" s="41">
        <v>44827</v>
      </c>
      <c r="B19" s="39" t="s">
        <v>57</v>
      </c>
      <c r="C19" s="40">
        <v>238</v>
      </c>
      <c r="D19" s="45" t="str" cm="1">
        <f t="array" ref="D19">_xlfn.LET(
_xlpm.filtered_tbl,_xlfn._xlws.FILTER(tbl_keywords[],tbl_keywords[Category]&lt;&gt;""),
_xlpm.search_col,INDEX(_xlpm.filtered_tbl,0,1),
_xlpm.return_col,INDEX(_xlpm.filtered_tbl,0,2),
_xlpm.search_results,IFERROR(SEARCH(_xlpm.search_col,tbl_transactions[[#This Row],[Narrative]]),FALSE),
_xlfn.XLOOKUP(MIN(_xlpm.search_results),_xlpm.search_results,_xlpm.return_col)
)</f>
        <v>Jacket LLP</v>
      </c>
    </row>
    <row r="20" spans="1:7" ht="12.75" customHeight="1" x14ac:dyDescent="0.3">
      <c r="A20" s="41">
        <v>44834</v>
      </c>
      <c r="B20" s="39" t="s">
        <v>40</v>
      </c>
      <c r="C20" s="40">
        <v>321</v>
      </c>
      <c r="D20" s="45" t="str" cm="1">
        <f t="array" ref="D20">_xlfn.LET(
_xlpm.filtered_tbl,_xlfn._xlws.FILTER(tbl_keywords[],tbl_keywords[Category]&lt;&gt;""),
_xlpm.search_col,INDEX(_xlpm.filtered_tbl,0,1),
_xlpm.return_col,INDEX(_xlpm.filtered_tbl,0,2),
_xlpm.search_results,IFERROR(SEARCH(_xlpm.search_col,tbl_transactions[[#This Row],[Narrative]]),FALSE),
_xlfn.XLOOKUP(MIN(_xlpm.search_results),_xlpm.search_results,_xlpm.return_col)
)</f>
        <v>Coats Ltd</v>
      </c>
    </row>
    <row r="21" spans="1:7" ht="12.75" customHeight="1" x14ac:dyDescent="0.3">
      <c r="A21" s="41">
        <v>44835</v>
      </c>
      <c r="B21" s="39" t="s">
        <v>55</v>
      </c>
      <c r="C21" s="40">
        <v>345</v>
      </c>
      <c r="D21" s="46" t="str" cm="1">
        <f t="array" ref="D21">_xlfn.LET(
_xlpm.filtered_tbl,_xlfn._xlws.FILTER(tbl_keywords[],tbl_keywords[Category]&lt;&gt;""),
_xlpm.search_col,INDEX(_xlpm.filtered_tbl,0,1),
_xlpm.return_col,INDEX(_xlpm.filtered_tbl,0,2),
_xlpm.search_results,IFERROR(SEARCH(_xlpm.search_col,tbl_transactions[[#This Row],[Narrative]]),FALSE),
_xlfn.XLOOKUP(MIN(_xlpm.search_results),_xlpm.search_results,_xlpm.return_col)
)</f>
        <v>Cleaners Inc</v>
      </c>
    </row>
    <row r="22" spans="1:7" ht="12.75" customHeight="1" x14ac:dyDescent="0.3">
      <c r="A22" s="41">
        <v>44848</v>
      </c>
      <c r="B22" s="39" t="s">
        <v>40</v>
      </c>
      <c r="C22" s="40">
        <v>151</v>
      </c>
      <c r="D22" s="45" t="str" cm="1">
        <f t="array" ref="D22">_xlfn.LET(
_xlpm.filtered_tbl,_xlfn._xlws.FILTER(tbl_keywords[],tbl_keywords[Category]&lt;&gt;""),
_xlpm.search_col,INDEX(_xlpm.filtered_tbl,0,1),
_xlpm.return_col,INDEX(_xlpm.filtered_tbl,0,2),
_xlpm.search_results,IFERROR(SEARCH(_xlpm.search_col,tbl_transactions[[#This Row],[Narrative]]),FALSE),
_xlfn.XLOOKUP(MIN(_xlpm.search_results),_xlpm.search_results,_xlpm.return_col)
)</f>
        <v>Coats Ltd</v>
      </c>
    </row>
    <row r="23" spans="1:7" ht="12.75" customHeight="1" x14ac:dyDescent="0.3">
      <c r="A23" s="41">
        <v>44898</v>
      </c>
      <c r="B23" s="39" t="s">
        <v>58</v>
      </c>
      <c r="C23" s="40">
        <v>657</v>
      </c>
      <c r="D23" s="45" t="str" cm="1">
        <f t="array" ref="D23">_xlfn.LET(
_xlpm.filtered_tbl,_xlfn._xlws.FILTER(tbl_keywords[],tbl_keywords[Category]&lt;&gt;""),
_xlpm.search_col,INDEX(_xlpm.filtered_tbl,0,1),
_xlpm.return_col,INDEX(_xlpm.filtered_tbl,0,2),
_xlpm.search_results,IFERROR(SEARCH(_xlpm.search_col,tbl_transactions[[#This Row],[Narrative]]),FALSE),
_xlfn.XLOOKUP(MIN(_xlpm.search_results),_xlpm.search_results,_xlpm.return_col)
)</f>
        <v>Coats Ltd</v>
      </c>
    </row>
    <row r="27" spans="1:7" ht="12.75" customHeight="1" x14ac:dyDescent="0.3">
      <c r="A27" s="18"/>
      <c r="B27" s="18"/>
      <c r="C27" s="19"/>
      <c r="D27" s="19"/>
      <c r="E27" s="19"/>
      <c r="F27" s="18"/>
      <c r="G27" s="20"/>
    </row>
    <row r="28" spans="1:7" ht="12.75" customHeight="1" x14ac:dyDescent="0.3">
      <c r="A28" s="18"/>
      <c r="B28" s="18"/>
      <c r="C28" s="19"/>
      <c r="D28" s="19"/>
      <c r="E28" s="19"/>
      <c r="F28" s="18"/>
      <c r="G28" s="20"/>
    </row>
    <row r="29" spans="1:7" ht="12.75" customHeight="1" x14ac:dyDescent="0.3">
      <c r="A29" s="29"/>
      <c r="B29" s="30"/>
      <c r="C29" s="42"/>
      <c r="D29" s="19"/>
      <c r="E29" s="19"/>
      <c r="F29" s="18"/>
      <c r="G29" s="20"/>
    </row>
    <row r="30" spans="1:7" ht="12.75" customHeight="1" x14ac:dyDescent="0.3">
      <c r="A30" s="33"/>
      <c r="B30" s="18"/>
      <c r="C30" s="42"/>
      <c r="D30" s="19"/>
      <c r="E30" s="19"/>
      <c r="F30" s="18"/>
      <c r="G30" s="20"/>
    </row>
    <row r="31" spans="1:7" ht="12.75" customHeight="1" x14ac:dyDescent="0.3">
      <c r="A31" s="33" t="s">
        <v>20</v>
      </c>
      <c r="B31" s="18"/>
      <c r="C31" s="42"/>
      <c r="D31" s="49" t="s">
        <v>68</v>
      </c>
      <c r="E31" s="19"/>
      <c r="F31" s="18"/>
      <c r="G31" s="20"/>
    </row>
    <row r="32" spans="1:7" ht="12.75" customHeight="1" x14ac:dyDescent="0.3">
      <c r="A32" s="33"/>
      <c r="B32" s="18"/>
      <c r="C32" s="42"/>
      <c r="D32" s="19"/>
      <c r="E32" s="19"/>
      <c r="F32" s="18"/>
      <c r="G32" s="20"/>
    </row>
    <row r="33" spans="1:7" ht="12.75" customHeight="1" x14ac:dyDescent="0.3">
      <c r="A33" s="33" t="s">
        <v>59</v>
      </c>
      <c r="B33" s="18"/>
      <c r="C33" s="42"/>
      <c r="D33" s="20" t="s">
        <v>85</v>
      </c>
      <c r="E33" s="19"/>
      <c r="F33" s="18"/>
      <c r="G33" s="20"/>
    </row>
    <row r="34" spans="1:7" ht="12.75" customHeight="1" x14ac:dyDescent="0.3">
      <c r="A34" s="33"/>
      <c r="B34" s="18"/>
      <c r="C34" s="42"/>
      <c r="D34" s="19" t="s">
        <v>86</v>
      </c>
      <c r="E34" s="19"/>
      <c r="F34" s="18"/>
      <c r="G34" s="20"/>
    </row>
    <row r="35" spans="1:7" ht="12.75" customHeight="1" x14ac:dyDescent="0.3">
      <c r="A35" s="33"/>
      <c r="B35" s="18"/>
      <c r="C35" s="42"/>
      <c r="D35" s="19"/>
      <c r="E35" s="19"/>
      <c r="F35" s="18"/>
      <c r="G35" s="20"/>
    </row>
    <row r="36" spans="1:7" ht="12.75" customHeight="1" x14ac:dyDescent="0.3">
      <c r="A36" s="33" t="s">
        <v>60</v>
      </c>
      <c r="B36" s="18"/>
      <c r="C36" s="42"/>
      <c r="D36" s="19" t="s">
        <v>88</v>
      </c>
      <c r="E36" s="19"/>
      <c r="F36" s="18"/>
      <c r="G36" s="20"/>
    </row>
    <row r="37" spans="1:7" ht="12.75" customHeight="1" x14ac:dyDescent="0.3">
      <c r="A37" s="33" t="s">
        <v>61</v>
      </c>
      <c r="B37" s="18"/>
      <c r="C37" s="42"/>
      <c r="D37" s="19" t="s">
        <v>87</v>
      </c>
      <c r="E37" s="19"/>
      <c r="F37" s="18"/>
      <c r="G37" s="20"/>
    </row>
    <row r="38" spans="1:7" ht="12.75" customHeight="1" x14ac:dyDescent="0.3">
      <c r="A38" s="33"/>
      <c r="B38" s="18"/>
      <c r="C38" s="42"/>
      <c r="D38" s="19"/>
      <c r="E38" s="19"/>
      <c r="F38" s="18"/>
      <c r="G38" s="20"/>
    </row>
    <row r="39" spans="1:7" ht="12.75" customHeight="1" x14ac:dyDescent="0.3">
      <c r="A39" s="33" t="s">
        <v>62</v>
      </c>
      <c r="B39" s="18"/>
      <c r="C39" s="42"/>
      <c r="D39" s="19" t="s">
        <v>89</v>
      </c>
      <c r="E39" s="19"/>
      <c r="F39" s="18"/>
      <c r="G39" s="20"/>
    </row>
    <row r="40" spans="1:7" ht="12.75" customHeight="1" x14ac:dyDescent="0.3">
      <c r="A40" s="33"/>
      <c r="B40" s="18"/>
      <c r="C40" s="42"/>
      <c r="D40" s="19"/>
      <c r="E40" s="19"/>
      <c r="F40" s="18"/>
      <c r="G40" s="20"/>
    </row>
    <row r="41" spans="1:7" ht="12.75" customHeight="1" x14ac:dyDescent="0.3">
      <c r="A41" s="33" t="s">
        <v>63</v>
      </c>
      <c r="B41" s="18"/>
      <c r="C41" s="42"/>
      <c r="D41" s="19" t="s">
        <v>90</v>
      </c>
      <c r="E41" s="19"/>
      <c r="F41" s="18"/>
      <c r="G41" s="20"/>
    </row>
    <row r="42" spans="1:7" ht="12.75" customHeight="1" x14ac:dyDescent="0.3">
      <c r="A42" s="33"/>
      <c r="B42" s="18"/>
      <c r="C42" s="42"/>
      <c r="D42" s="19"/>
      <c r="E42" s="19"/>
      <c r="F42" s="18"/>
      <c r="G42" s="20"/>
    </row>
    <row r="43" spans="1:7" ht="12.75" customHeight="1" x14ac:dyDescent="0.3">
      <c r="A43" s="33" t="s">
        <v>7</v>
      </c>
      <c r="B43" s="18"/>
      <c r="C43" s="42"/>
      <c r="D43" s="19"/>
      <c r="E43" s="19"/>
      <c r="F43" s="18"/>
      <c r="G43" s="20"/>
    </row>
    <row r="44" spans="1:7" ht="12.75" customHeight="1" x14ac:dyDescent="0.3">
      <c r="A44" s="35"/>
      <c r="B44" s="36"/>
      <c r="C44" s="42"/>
      <c r="D44" s="19"/>
      <c r="E44" s="19"/>
      <c r="F44" s="18"/>
      <c r="G44" s="20"/>
    </row>
    <row r="45" spans="1:7" ht="12.75" customHeight="1" x14ac:dyDescent="0.3">
      <c r="A45" s="18"/>
      <c r="B45" s="18"/>
      <c r="C45" s="19"/>
      <c r="D45" s="19"/>
      <c r="E45" s="19"/>
      <c r="F45" s="18"/>
      <c r="G45" s="20"/>
    </row>
    <row r="46" spans="1:7" ht="12.75" customHeight="1" x14ac:dyDescent="0.3">
      <c r="A46" s="18"/>
      <c r="B46" s="18"/>
      <c r="C46" s="19"/>
      <c r="D46" s="19"/>
      <c r="E46" s="19"/>
      <c r="F46" s="18"/>
      <c r="G46" s="20"/>
    </row>
    <row r="47" spans="1:7" ht="12.75" customHeight="1" x14ac:dyDescent="0.3">
      <c r="A47" s="18"/>
      <c r="B47" s="18"/>
      <c r="C47" s="19"/>
      <c r="D47" s="19"/>
      <c r="E47" s="19"/>
      <c r="F47" s="18"/>
      <c r="G47" s="20"/>
    </row>
    <row r="48" spans="1:7" ht="12.75" customHeight="1" x14ac:dyDescent="0.3">
      <c r="A48" s="18"/>
      <c r="B48" s="18"/>
      <c r="C48" s="19"/>
      <c r="D48" s="19"/>
      <c r="E48" s="19"/>
      <c r="F48" s="18"/>
      <c r="G48" s="20"/>
    </row>
    <row r="382" ht="13.8" x14ac:dyDescent="0.3"/>
    <row r="383" ht="13.8" x14ac:dyDescent="0.3"/>
    <row r="384" ht="13.8" x14ac:dyDescent="0.3"/>
    <row r="385" ht="13.8" x14ac:dyDescent="0.3"/>
    <row r="386" ht="13.8" x14ac:dyDescent="0.3"/>
    <row r="387" ht="13.8" x14ac:dyDescent="0.3"/>
    <row r="388" ht="13.8" x14ac:dyDescent="0.3"/>
    <row r="389" ht="13.8" x14ac:dyDescent="0.3"/>
    <row r="390" ht="13.8" x14ac:dyDescent="0.3"/>
    <row r="391" ht="13.8" x14ac:dyDescent="0.3"/>
    <row r="392" ht="13.8" x14ac:dyDescent="0.3"/>
    <row r="393" ht="13.8" x14ac:dyDescent="0.3"/>
    <row r="394" ht="13.8" x14ac:dyDescent="0.3"/>
    <row r="395" ht="13.8" x14ac:dyDescent="0.3"/>
    <row r="396" ht="13.8" x14ac:dyDescent="0.3"/>
    <row r="397" ht="13.8" x14ac:dyDescent="0.3"/>
    <row r="398" ht="13.8" x14ac:dyDescent="0.3"/>
    <row r="399" ht="13.8" x14ac:dyDescent="0.3"/>
    <row r="400" ht="13.8" x14ac:dyDescent="0.3"/>
    <row r="401" ht="13.8" x14ac:dyDescent="0.3"/>
    <row r="402" ht="13.8" x14ac:dyDescent="0.3"/>
    <row r="403" ht="13.8" x14ac:dyDescent="0.3"/>
    <row r="404" ht="13.8" x14ac:dyDescent="0.3"/>
    <row r="405" ht="13.8" x14ac:dyDescent="0.3"/>
    <row r="406" ht="13.8" x14ac:dyDescent="0.3"/>
    <row r="407" ht="13.8" x14ac:dyDescent="0.3"/>
    <row r="408" ht="13.8" x14ac:dyDescent="0.3"/>
    <row r="409" ht="13.8" x14ac:dyDescent="0.3"/>
    <row r="410" ht="13.8" x14ac:dyDescent="0.3"/>
    <row r="411" ht="13.8" x14ac:dyDescent="0.3"/>
    <row r="412" ht="13.8" x14ac:dyDescent="0.3"/>
    <row r="413" ht="13.8" x14ac:dyDescent="0.3"/>
    <row r="414" ht="13.8" x14ac:dyDescent="0.3"/>
    <row r="415" ht="13.8" x14ac:dyDescent="0.3"/>
  </sheetData>
  <mergeCells count="2">
    <mergeCell ref="A5:D5"/>
    <mergeCell ref="F5:G5"/>
  </mergeCells>
  <pageMargins left="0.75" right="0.75" top="1" bottom="1" header="0.5" footer="0.5"/>
  <pageSetup paperSize="9" orientation="portrait" horizontalDpi="300" verticalDpi="300" r:id="rId1"/>
  <headerFooter alignWithMargins="0"/>
  <drawing r:id="rId2"/>
  <tableParts count="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F3FFE0D7A33C9419588EBBCBF169C8F" ma:contentTypeVersion="19" ma:contentTypeDescription="Create a new document." ma:contentTypeScope="" ma:versionID="7d2338ad46bf9533fec60c5c4958e1d1">
  <xsd:schema xmlns:xsd="http://www.w3.org/2001/XMLSchema" xmlns:xs="http://www.w3.org/2001/XMLSchema" xmlns:p="http://schemas.microsoft.com/office/2006/metadata/properties" xmlns:ns2="02f7551b-8ef5-4b97-a1aa-577a3e47bb8e" xmlns:ns3="08ae26e9-8702-4fb1-a1a2-d8e696cdafe5" xmlns:ns4="2006b627-b0e0-436d-9273-616fa4323cd9" xmlns:ns5="http://schemas.microsoft.com/sharepoint/v3/fields" targetNamespace="http://schemas.microsoft.com/office/2006/metadata/properties" ma:root="true" ma:fieldsID="d749d240d7a1b9336bb1820af71359b9" ns2:_="" ns3:_="" ns4:_="" ns5:_="">
    <xsd:import namespace="02f7551b-8ef5-4b97-a1aa-577a3e47bb8e"/>
    <xsd:import namespace="08ae26e9-8702-4fb1-a1a2-d8e696cdafe5"/>
    <xsd:import namespace="2006b627-b0e0-436d-9273-616fa4323cd9"/>
    <xsd:import namespace="http://schemas.microsoft.com/sharepoint/v3/fields"/>
    <xsd:element name="properties">
      <xsd:complexType>
        <xsd:sequence>
          <xsd:element name="documentManagement">
            <xsd:complexType>
              <xsd:all>
                <xsd:element ref="ns3:bca37cab97284e5f861d76a6b10e7e7e" minOccurs="0"/>
                <xsd:element ref="ns2:TaxCatchAll" minOccurs="0"/>
                <xsd:element ref="ns4:MediaServiceMetadata" minOccurs="0"/>
                <xsd:element ref="ns4:MediaServiceFastMetadata" minOccurs="0"/>
                <xsd:element ref="ns4:MediaServiceAutoTags" minOccurs="0"/>
                <xsd:element ref="ns4:MediaServiceDateTaken" minOccurs="0"/>
                <xsd:element ref="ns4:MediaServiceOCR" minOccurs="0"/>
                <xsd:element ref="ns4:MediaServiceLocation" minOccurs="0"/>
                <xsd:element ref="ns3:SharedWithUsers" minOccurs="0"/>
                <xsd:element ref="ns3:SharedWithDetails" minOccurs="0"/>
                <xsd:element ref="ns4:MediaServiceEventHashCode" minOccurs="0"/>
                <xsd:element ref="ns4:MediaServiceGenerationTime" minOccurs="0"/>
                <xsd:element ref="ns4:a5ql" minOccurs="0"/>
                <xsd:element ref="ns4:Contents" minOccurs="0"/>
                <xsd:element ref="ns5:_DCDateCreated" minOccurs="0"/>
                <xsd:element ref="ns4:MediaServiceAutoKeyPoints" minOccurs="0"/>
                <xsd:element ref="ns4:MediaServiceKeyPoints"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f7551b-8ef5-4b97-a1aa-577a3e47bb8e"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dcb4deff-dbdf-4659-800d-ab3c19dea170}" ma:internalName="TaxCatchAll" ma:showField="CatchAllData" ma:web="02f7551b-8ef5-4b97-a1aa-577a3e47bb8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8ae26e9-8702-4fb1-a1a2-d8e696cdafe5" elementFormDefault="qualified">
    <xsd:import namespace="http://schemas.microsoft.com/office/2006/documentManagement/types"/>
    <xsd:import namespace="http://schemas.microsoft.com/office/infopath/2007/PartnerControls"/>
    <xsd:element name="bca37cab97284e5f861d76a6b10e7e7e" ma:index="9" nillable="true" ma:taxonomy="true" ma:internalName="bca37cab97284e5f861d76a6b10e7e7e" ma:taxonomyFieldName="Tags" ma:displayName="Tags" ma:default="" ma:fieldId="{bca37cab-9728-4e5f-861d-76a6b10e7e7e}" ma:taxonomyMulti="true" ma:sspId="3e64a743-6b44-4d12-af01-f236ac8bc972" ma:termSetId="b23a3108-1288-4148-a2f7-58c7dd384ef1" ma:anchorId="00000000-0000-0000-0000-000000000000" ma:open="false" ma:isKeyword="false">
      <xsd:complexType>
        <xsd:sequence>
          <xsd:element ref="pc:Terms" minOccurs="0" maxOccurs="1"/>
        </xsd:sequence>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006b627-b0e0-436d-9273-616fa4323cd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MediaServiceAutoTags" ma:internalName="MediaServiceAutoTags"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Location" ma:index="16"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a5ql" ma:index="21" nillable="true" ma:displayName="Date and Time" ma:internalName="a5ql">
      <xsd:simpleType>
        <xsd:restriction base="dms:DateTime"/>
      </xsd:simpleType>
    </xsd:element>
    <xsd:element name="Contents" ma:index="22" nillable="true" ma:displayName="Contents" ma:description="Key features" ma:format="Dropdown" ma:internalName="Contents">
      <xsd:simpleType>
        <xsd:restriction base="dms:Note">
          <xsd:maxLength value="255"/>
        </xsd:restriction>
      </xsd:simpleType>
    </xsd:element>
    <xsd:element name="MediaServiceAutoKeyPoints" ma:index="24" nillable="true" ma:displayName="MediaServiceAutoKeyPoints" ma:hidden="true" ma:internalName="MediaServiceAutoKeyPoints" ma:readOnly="true">
      <xsd:simpleType>
        <xsd:restriction base="dms:Note"/>
      </xsd:simpleType>
    </xsd:element>
    <xsd:element name="MediaServiceKeyPoints" ma:index="25" nillable="true" ma:displayName="KeyPoints" ma:internalName="MediaServiceKeyPoints" ma:readOnly="true">
      <xsd:simpleType>
        <xsd:restriction base="dms:Note">
          <xsd:maxLength value="255"/>
        </xsd:restriction>
      </xsd:simpleType>
    </xsd:element>
    <xsd:element name="MediaLengthInSeconds" ma:index="26"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23" nillable="true" ma:displayName="Date Created" ma:description="The date on which this resource was created" ma:format="DateTime" ma:internalName="_DCDateCreated">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bca37cab97284e5f861d76a6b10e7e7e xmlns="08ae26e9-8702-4fb1-a1a2-d8e696cdafe5">
      <Terms xmlns="http://schemas.microsoft.com/office/infopath/2007/PartnerControls"/>
    </bca37cab97284e5f861d76a6b10e7e7e>
    <a5ql xmlns="2006b627-b0e0-436d-9273-616fa4323cd9" xsi:nil="true"/>
    <TaxCatchAll xmlns="02f7551b-8ef5-4b97-a1aa-577a3e47bb8e" xsi:nil="true"/>
    <Contents xmlns="2006b627-b0e0-436d-9273-616fa4323cd9" xsi:nil="true"/>
    <_DCDateCreated xmlns="http://schemas.microsoft.com/sharepoint/v3/fields" xsi:nil="true"/>
    <SharedWithUsers xmlns="08ae26e9-8702-4fb1-a1a2-d8e696cdafe5">
      <UserInfo>
        <DisplayName>Tracy Gray</DisplayName>
        <AccountId>60</AccountId>
        <AccountType/>
      </UserInfo>
      <UserInfo>
        <DisplayName>Ian Pay</DisplayName>
        <AccountId>28074</AccountId>
        <AccountType/>
      </UserInfo>
    </SharedWithUsers>
  </documentManagement>
</p:properties>
</file>

<file path=customXml/itemProps1.xml><?xml version="1.0" encoding="utf-8"?>
<ds:datastoreItem xmlns:ds="http://schemas.openxmlformats.org/officeDocument/2006/customXml" ds:itemID="{C2A01793-9111-4EA8-AC59-7592880962A3}"/>
</file>

<file path=customXml/itemProps2.xml><?xml version="1.0" encoding="utf-8"?>
<ds:datastoreItem xmlns:ds="http://schemas.openxmlformats.org/officeDocument/2006/customXml" ds:itemID="{A6EBB4ED-E101-4EBB-A222-E0508CC95564}"/>
</file>

<file path=customXml/itemProps3.xml><?xml version="1.0" encoding="utf-8"?>
<ds:datastoreItem xmlns:ds="http://schemas.openxmlformats.org/officeDocument/2006/customXml" ds:itemID="{4BCAF77C-8D45-4A4E-9E59-E78F8D2085A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Prepayments</vt:lpstr>
      <vt:lpstr>Keyword search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Lucie Luptakova at MGRWK</dc:creator>
  <cp:lastModifiedBy>Ian Pay</cp:lastModifiedBy>
  <cp:lastPrinted>2020-03-10T09:24:34Z</cp:lastPrinted>
  <dcterms:created xsi:type="dcterms:W3CDTF">2018-08-07T15:14:26Z</dcterms:created>
  <dcterms:modified xsi:type="dcterms:W3CDTF">2022-07-12T11:43:07Z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0x0101004F3FFE0D7A33C9419588EBBCBF169C8F</vt:lpwstr>
  </property>
</Properties>
</file>