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caew.co.uk\cah3\CAH_USERS\td2tg\My Documents\SharePoint\"/>
    </mc:Choice>
  </mc:AlternateContent>
  <xr:revisionPtr revIDLastSave="0" documentId="8_{91EAC0C8-83C3-4139-85F5-699F649D27F2}" xr6:coauthVersionLast="47" xr6:coauthVersionMax="47" xr10:uidLastSave="{00000000-0000-0000-0000-000000000000}"/>
  <bookViews>
    <workbookView xWindow="-120" yWindow="-120" windowWidth="25440" windowHeight="11910" activeTab="1" xr2:uid="{8AEA8C66-5201-46C1-844D-9BD144891E3C}"/>
  </bookViews>
  <sheets>
    <sheet name="About" sheetId="3" r:id="rId1"/>
    <sheet name="Sampling templat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 s="1"/>
  <c r="B11" i="1" l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H3" i="1" l="1" a="1"/>
  <c r="H3" i="1" s="1"/>
  <c r="D2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I3" i="1" l="1" a="1"/>
  <c r="I3" i="1" s="1"/>
  <c r="J3" i="1" s="1" a="1"/>
  <c r="J3" i="1" s="1"/>
  <c r="D5" i="1" s="1"/>
  <c r="E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<sst xmlns="http://schemas.openxmlformats.org/spreadsheetml/2006/main" count="124" uniqueCount="123">
  <si>
    <t>Item number</t>
  </si>
  <si>
    <t>Item identifier</t>
  </si>
  <si>
    <t>Value</t>
  </si>
  <si>
    <t>Sampling type:</t>
  </si>
  <si>
    <t>Size of sample:</t>
  </si>
  <si>
    <t>Cumulative value</t>
  </si>
  <si>
    <t>Number of items:</t>
  </si>
  <si>
    <t>Total value:</t>
  </si>
  <si>
    <t>Sample: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</si>
  <si>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</si>
  <si>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</si>
  <si>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</si>
  <si>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</si>
  <si>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</si>
  <si>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</si>
  <si>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</si>
  <si>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</si>
  <si>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</si>
  <si>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</si>
  <si>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</si>
  <si>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</si>
  <si>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</si>
  <si>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</si>
  <si>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</si>
  <si>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</si>
  <si>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</si>
  <si>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</si>
  <si>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</si>
  <si>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</si>
  <si>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</si>
  <si>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</si>
  <si>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</si>
  <si>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</si>
  <si>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</si>
  <si>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</si>
  <si>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</si>
  <si>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</si>
  <si>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</si>
  <si>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</si>
  <si>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</si>
  <si>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</si>
  <si>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</si>
  <si>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</si>
  <si>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</si>
  <si>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</si>
  <si>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</si>
  <si>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</si>
  <si>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</si>
  <si>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</si>
  <si>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</si>
  <si>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</si>
  <si>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</si>
  <si>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</si>
  <si>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</si>
  <si>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</si>
  <si>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</si>
  <si>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</si>
  <si>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</si>
  <si>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</si>
  <si>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</si>
  <si>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</si>
  <si>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</si>
  <si>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</si>
  <si>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</si>
  <si>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</si>
  <si>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</si>
  <si>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</si>
  <si>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</si>
  <si>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</si>
  <si>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</si>
  <si>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</si>
  <si>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</si>
  <si>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</si>
  <si>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</si>
  <si>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</si>
  <si>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</si>
  <si>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</si>
  <si>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</si>
  <si>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</si>
  <si>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</si>
  <si>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</si>
  <si>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</si>
  <si>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</si>
  <si>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</si>
  <si>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</si>
  <si>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</si>
  <si>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</si>
  <si>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</si>
  <si>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</si>
  <si>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</si>
  <si>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</si>
  <si>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</si>
  <si>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</si>
  <si>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</si>
  <si>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</si>
  <si>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</si>
  <si>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</si>
  <si>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</si>
  <si>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</si>
  <si>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</si>
  <si>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</si>
  <si>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</si>
  <si>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</si>
  <si>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</si>
  <si>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</si>
  <si>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</si>
  <si>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</si>
  <si>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</si>
  <si>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</si>
  <si>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Total value sampled:</t>
  </si>
  <si>
    <t>This is a basic proof-of-concept for a sampling template, created for audit.</t>
  </si>
  <si>
    <t>The following cell styles are used in this workbook.  To change them, amend the styles from the Home =&gt; Cell Styles menu.</t>
  </si>
  <si>
    <t>Inputs</t>
  </si>
  <si>
    <t>Calculations</t>
  </si>
  <si>
    <t>Outputs</t>
  </si>
  <si>
    <t>However, this approach will not work for older Excel versions (2019 and earlier).</t>
  </si>
  <si>
    <t>v Paste your data in these columns v</t>
  </si>
  <si>
    <t>Number</t>
  </si>
  <si>
    <t>This workbook uses the latest dynamic array formulas from Microsoft 365 to do sampling without any VBA or manual refreshing.</t>
  </si>
  <si>
    <t>Identifier</t>
  </si>
  <si>
    <t>Item</t>
  </si>
  <si>
    <t>Sampling unit:</t>
  </si>
  <si>
    <t>It was created by David Lyford-Smith and modified by Ian Pay of ICAEW and is © ICAEW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</si>
</sst>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1" fillId="3" borderId="1" applyNumberFormat="0" applyAlignment="0" applyProtection="0"/>
  </cellStyleXfs>
  <cellXfs count="11">
    <xf numFmtId="0" fontId="0" fillId="0" borderId="0" xfId="0"/>
    <xf numFmtId="164" fontId="0" fillId="0" borderId="0" xfId="0" applyNumberFormat="1"/>
    <xf numFmtId="0" fontId="2" fillId="2" borderId="1" xfId="2"/>
    <xf numFmtId="0" fontId="1" fillId="3" borderId="1" xfId="4"/>
    <xf numFmtId="0" fontId="3" fillId="3" borderId="2" xfId="3"/>
    <xf numFmtId="164" fontId="1" fillId="3" borderId="1" xfId="4" applyNumberFormat="1"/>
    <xf numFmtId="0" fontId="4" fillId="0" borderId="0" xfId="0" applyFont="1"/>
    <xf numFmtId="164" fontId="2" fillId="2" borderId="1" xfId="2" applyNumberFormat="1"/>
    <xf numFmtId="9" fontId="1" fillId="3" borderId="1" xfId="1" applyNumberFormat="1" applyFill="1" applyBorder="1"/>
    <xf numFmtId="164" fontId="4" fillId="0" borderId="0" xfId="0" applyNumberFormat="1" applyFont="1"/>
    <xf numFmtId="0" fontId="2" fillId="2" borderId="1" xfId="2" applyAlignment="1">
      <alignment horizontal="center"/>
    </xf>
  </cellXfs>
  <cellStyles count="5">
    <cellStyle name="Calculation" xfId="4" builtinId="22" customBuiltin="1"/>
    <cellStyle name="Input" xfId="2" builtinId="20"/>
    <cellStyle name="Normal" xfId="0" builtinId="0"/>
    <cellStyle name="Output" xfId="3" builtinId="21"/>
    <cellStyle name="Percent" xfId="1" builtinId="5"/>
  </cellStyles>
  <dxfs count="3">
    <dxf>
      <numFmt numFmtId="164" formatCode="&quot;£&quot;#,##0.00"/>
    </dxf>
    <dxf>
      <numFmt numFmtId="0" formatCode="General"/>
    </dxf>
    <dxf>
      <numFmt numFmtId="164" formatCode="&quot;£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1D276-A39E-4693-B88A-2BE892E34805}" name="Sampling" displayName="Sampling" ref="A10:D110" totalsRowShown="0">
  <autoFilter ref="A10:D110" xr:uid="{109A2B06-ADD0-4DCC-8F2D-8C16566577BC}"/>
  <tableColumns count="4">
    <tableColumn id="1" xr3:uid="{2D53E1B8-3038-48E8-8D3B-77257BF95043}" name="Item number" dataCellStyle="Calculation">
      <calculatedColumnFormula>ROW()-10</calculatedColumnFormula>
    </tableColumn>
    <tableColumn id="6" xr3:uid="{318570CE-CBF3-4296-9A5A-85CCE80E3F4A}" name="Cumulative value" dataDxfId="2" dataCellStyle="Calculation">
      <calculatedColumnFormula>SUM(INDEX(Sampling[Value],1):Sampling[[#This Row],[Value]])-Sampling[[#This Row],[Value]]</calculatedColumnFormula>
    </tableColumn>
    <tableColumn id="4" xr3:uid="{C623542D-4AF5-49BA-86E3-F0CDE712C036}" name="Item identifier" dataDxfId="1" dataCellStyle="Input"/>
    <tableColumn id="3" xr3:uid="{A729019B-1604-4A43-B9AC-6A73935CEFEF}" name="Value" dataDxfId="0" dataCellStyle="Input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97C36-661D-42EC-A10B-7138BD817774}">
  <dimension ref="B2:C11"/>
  <sheetViews>
    <sheetView workbookViewId="0">
      <selection activeCell="B4" sqref="B4"/>
    </sheetView>
  </sheetViews>
  <sheetFormatPr defaultRowHeight="15" x14ac:dyDescent="0.25"/>
  <cols>
    <col min="3" max="3" width="10.85546875" bestFit="1" customWidth="1"/>
  </cols>
  <sheetData>
    <row r="2" spans="2:3" x14ac:dyDescent="0.25">
      <c r="B2" t="s">
        <v>110</v>
      </c>
    </row>
    <row r="3" spans="2:3" x14ac:dyDescent="0.25">
      <c r="B3" t="s">
        <v>122</v>
      </c>
    </row>
    <row r="5" spans="2:3" x14ac:dyDescent="0.25">
      <c r="B5" t="s">
        <v>111</v>
      </c>
    </row>
    <row r="6" spans="2:3" x14ac:dyDescent="0.25">
      <c r="C6" s="2" t="s">
        <v>112</v>
      </c>
    </row>
    <row r="7" spans="2:3" x14ac:dyDescent="0.25">
      <c r="C7" s="3" t="s">
        <v>113</v>
      </c>
    </row>
    <row r="8" spans="2:3" x14ac:dyDescent="0.25">
      <c r="C8" s="4" t="s">
        <v>114</v>
      </c>
    </row>
    <row r="10" spans="2:3" x14ac:dyDescent="0.25">
      <c r="B10" t="s">
        <v>118</v>
      </c>
    </row>
    <row r="11" spans="2:3" x14ac:dyDescent="0.25">
      <c r="B11" t="s">
        <v>115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8E9D6-8B62-4A24-ACAD-931F58EC0571}">
  <dimension ref="A2:K110"/>
  <sheetViews>
    <sheetView tabSelected="1" workbookViewId="0">
      <selection activeCell="H3" sqref="H3"/>
    </sheetView>
  </sheetViews>
  <sheetFormatPr defaultRowHeight="15" x14ac:dyDescent="0.25"/>
  <cols>
    <col min="1" max="1" width="14.140625" bestFit="1" customWidth="1"/>
    <col min="2" max="2" width="17.85546875" bestFit="1" customWidth="1"/>
    <col min="3" max="3" width="18" bestFit="1" customWidth="1"/>
    <col min="4" max="5" width="15.140625" bestFit="1" customWidth="1"/>
    <col min="6" max="6" width="11" bestFit="1" customWidth="1"/>
    <col min="10" max="10" width="9" style="1" bestFit="1" customWidth="1"/>
    <col min="11" max="11" width="11" bestFit="1" customWidth="1"/>
  </cols>
  <sheetData>
    <row r="2" spans="1:11" x14ac:dyDescent="0.25">
      <c r="A2" t="s">
        <v>3</v>
      </c>
      <c r="B2" s="2" t="s">
        <v>120</v>
      </c>
      <c r="C2" t="s">
        <v>6</v>
      </c>
      <c r="D2" s="3">
        <f>ROWS(Sampling[Item number])</f>
        <v>100</v>
      </c>
      <c r="G2" t="s">
        <v>8</v>
      </c>
      <c r="H2" s="6" t="s">
        <v>117</v>
      </c>
      <c r="I2" s="6" t="s">
        <v>119</v>
      </c>
      <c r="J2" s="9" t="s">
        <v>2</v>
      </c>
    </row>
    <row r="3" spans="1:11" x14ac:dyDescent="0.25">
      <c r="A3" t="s">
        <v>4</v>
      </c>
      <c r="B3" s="2">
        <v>10</v>
      </c>
      <c r="C3" t="s">
        <v>7</v>
      </c>
      <c r="D3" s="5">
        <f>SUM(Sampling[Value])</f>
        <v>535329.15</v>
      </c>
      <c r="H3" cm="1">
        <f t="array" ref="H3:H12">_xlfn.SEQUENCE(B3)</f>
        <v>1</v>
      </c>
      <c r="I3" t="str" cm="1">
        <f t="array" aca="1" ref="I3:I12" ca="1">IF(B2="Item",INDEX(_xlfn.SORTBY(Sampling[Item identifier],_xlfn.RANDARRAY(D2)),_xlfn.ANCHORARRAY(H3)),INDEX(_xlfn.UNIQUE(_xlfn.XLOOKUP(_xlfn.SORTBY(_xlfn.SEQUENCE(D3/D4),_xlfn.RANDARRAY(D3/D4))*D4,Sampling[Cumulative value],Sampling[Item identifier],,-1,1)),_xlfn.ANCHORARRAY(H3)))</f>
        <v>083</v>
      </c>
      <c r="J3" s="1" cm="1">
        <f t="array" aca="1" ref="J3:J12" ca="1">_xlfn.XLOOKUP(_xlfn.ANCHORARRAY(I3),Sampling[Item identifier],Sampling[Value],0)</f>
        <v>937.7</v>
      </c>
      <c r="K3" s="1"/>
    </row>
    <row r="4" spans="1:11" x14ac:dyDescent="0.25">
      <c r="C4" t="s">
        <v>121</v>
      </c>
      <c r="D4" s="5">
        <f>10^IF(D3&lt;1000000,0,ROUNDDOWN(LOG10(D3)-5,0))</f>
        <v>1</v>
      </c>
      <c r="H4">
        <v>2</v>
      </c>
      <c r="I4" t="str">
        <f ca="1"/>
        <v>055</v>
      </c>
      <c r="J4" s="1">
        <f ca="1"/>
        <v>6628.26</v>
      </c>
    </row>
    <row r="5" spans="1:11" x14ac:dyDescent="0.25">
      <c r="C5" t="s">
        <v>109</v>
      </c>
      <c r="D5" s="5">
        <f ca="1">SUM(_xlfn.ANCHORARRAY(J3))</f>
        <v>51122.1</v>
      </c>
      <c r="E5" s="8">
        <f ca="1">D5/D3</f>
        <v>9.5496574397265679E-2</v>
      </c>
      <c r="H5">
        <v>3</v>
      </c>
      <c r="I5" t="str">
        <f ca="1"/>
        <v>070</v>
      </c>
      <c r="J5" s="1">
        <f ca="1"/>
        <v>9398.11</v>
      </c>
    </row>
    <row r="6" spans="1:11" x14ac:dyDescent="0.25">
      <c r="H6">
        <v>4</v>
      </c>
      <c r="I6" t="str">
        <f ca="1"/>
        <v>085</v>
      </c>
      <c r="J6" s="1">
        <f ca="1"/>
        <v>5463.23</v>
      </c>
    </row>
    <row r="7" spans="1:11" x14ac:dyDescent="0.25">
      <c r="H7">
        <v>5</v>
      </c>
      <c r="I7" t="str">
        <f ca="1"/>
        <v>090</v>
      </c>
      <c r="J7" s="1">
        <f ca="1"/>
        <v>4519.6099999999997</v>
      </c>
    </row>
    <row r="8" spans="1:11" x14ac:dyDescent="0.25">
      <c r="C8" s="10" t="s">
        <v>116</v>
      </c>
      <c r="D8" s="10"/>
      <c r="H8">
        <v>6</v>
      </c>
      <c r="I8" t="str">
        <f ca="1"/>
        <v>061</v>
      </c>
      <c r="J8" s="1">
        <f ca="1"/>
        <v>1868.52</v>
      </c>
    </row>
    <row r="9" spans="1:11" x14ac:dyDescent="0.25">
      <c r="H9">
        <v>7</v>
      </c>
      <c r="I9" t="str">
        <f ca="1"/>
        <v>098</v>
      </c>
      <c r="J9" s="1">
        <f ca="1"/>
        <v>1190.2</v>
      </c>
    </row>
    <row r="10" spans="1:11" x14ac:dyDescent="0.25">
      <c r="A10" t="s">
        <v>0</v>
      </c>
      <c r="B10" t="s">
        <v>5</v>
      </c>
      <c r="C10" t="s">
        <v>1</v>
      </c>
      <c r="D10" t="s">
        <v>2</v>
      </c>
      <c r="H10">
        <v>8</v>
      </c>
      <c r="I10" s="1" t="str">
        <f ca="1"/>
        <v>048</v>
      </c>
      <c r="J10" s="1">
        <f ca="1"/>
        <v>9245.65</v>
      </c>
    </row>
    <row r="11" spans="1:11" x14ac:dyDescent="0.25">
      <c r="A11" s="3">
        <f>ROW()-10</f>
        <v>1</v>
      </c>
      <c r="B11" s="5">
        <f>SUM(INDEX(Sampling[Value],1):Sampling[[#This Row],[Value]])-Sampling[[#This Row],[Value]]</f>
        <v>0</v>
      </c>
      <c r="C11" s="2" t="s">
        <v>9</v>
      </c>
      <c r="D11" s="7">
        <v>7848.96</v>
      </c>
      <c r="H11">
        <v>9</v>
      </c>
      <c r="I11" s="1" t="str">
        <f ca="1"/>
        <v>010</v>
      </c>
      <c r="J11" s="1">
        <f ca="1"/>
        <v>9691.8700000000008</v>
      </c>
    </row>
    <row r="12" spans="1:11" x14ac:dyDescent="0.25">
      <c r="A12" s="3">
        <f t="shared" ref="A12:A75" si="0">ROW()-10</f>
        <v>2</v>
      </c>
      <c r="B12" s="5">
        <f>SUM(INDEX(Sampling[Value],1):Sampling[[#This Row],[Value]])-Sampling[[#This Row],[Value]]</f>
        <v>7848.96</v>
      </c>
      <c r="C12" s="2" t="s">
        <v>10</v>
      </c>
      <c r="D12" s="7">
        <v>2013.38</v>
      </c>
      <c r="H12">
        <v>10</v>
      </c>
      <c r="I12" s="1" t="str">
        <f ca="1"/>
        <v>081</v>
      </c>
      <c r="J12" s="1">
        <f ca="1"/>
        <v>2178.9499999999998</v>
      </c>
    </row>
    <row r="13" spans="1:11" x14ac:dyDescent="0.25">
      <c r="A13" s="3">
        <f t="shared" si="0"/>
        <v>3</v>
      </c>
      <c r="B13" s="5">
        <f>SUM(INDEX(Sampling[Value],1):Sampling[[#This Row],[Value]])-Sampling[[#This Row],[Value]]</f>
        <v>9862.34</v>
      </c>
      <c r="C13" s="2" t="s">
        <v>11</v>
      </c>
      <c r="D13" s="7">
        <v>6056.52</v>
      </c>
      <c r="I13" s="1"/>
    </row>
    <row r="14" spans="1:11" x14ac:dyDescent="0.25">
      <c r="A14" s="3">
        <f t="shared" si="0"/>
        <v>4</v>
      </c>
      <c r="B14" s="5">
        <f>SUM(INDEX(Sampling[Value],1):Sampling[[#This Row],[Value]])-Sampling[[#This Row],[Value]]</f>
        <v>15918.86</v>
      </c>
      <c r="C14" s="2" t="s">
        <v>12</v>
      </c>
      <c r="D14" s="7">
        <v>8894.32</v>
      </c>
      <c r="I14" s="1"/>
    </row>
    <row r="15" spans="1:11" x14ac:dyDescent="0.25">
      <c r="A15" s="3">
        <f t="shared" si="0"/>
        <v>5</v>
      </c>
      <c r="B15" s="5">
        <f>SUM(INDEX(Sampling[Value],1):Sampling[[#This Row],[Value]])-Sampling[[#This Row],[Value]]</f>
        <v>24813.18</v>
      </c>
      <c r="C15" s="2" t="s">
        <v>13</v>
      </c>
      <c r="D15" s="7">
        <v>115.96</v>
      </c>
      <c r="I15" s="1"/>
    </row>
    <row r="16" spans="1:11" x14ac:dyDescent="0.25">
      <c r="A16" s="3">
        <f t="shared" si="0"/>
        <v>6</v>
      </c>
      <c r="B16" s="5">
        <f>SUM(INDEX(Sampling[Value],1):Sampling[[#This Row],[Value]])-Sampling[[#This Row],[Value]]</f>
        <v>24929.14</v>
      </c>
      <c r="C16" s="2" t="s">
        <v>14</v>
      </c>
      <c r="D16" s="7">
        <v>1962.02</v>
      </c>
      <c r="I16" s="1"/>
    </row>
    <row r="17" spans="1:9" x14ac:dyDescent="0.25">
      <c r="A17" s="3">
        <f t="shared" si="0"/>
        <v>7</v>
      </c>
      <c r="B17" s="5">
        <f>SUM(INDEX(Sampling[Value],1):Sampling[[#This Row],[Value]])-Sampling[[#This Row],[Value]]</f>
        <v>26891.16</v>
      </c>
      <c r="C17" s="2" t="s">
        <v>15</v>
      </c>
      <c r="D17" s="7">
        <v>3338.81</v>
      </c>
      <c r="I17" s="1"/>
    </row>
    <row r="18" spans="1:9" x14ac:dyDescent="0.25">
      <c r="A18" s="3">
        <f t="shared" si="0"/>
        <v>8</v>
      </c>
      <c r="B18" s="5">
        <f>SUM(INDEX(Sampling[Value],1):Sampling[[#This Row],[Value]])-Sampling[[#This Row],[Value]]</f>
        <v>30229.97</v>
      </c>
      <c r="C18" s="2" t="s">
        <v>16</v>
      </c>
      <c r="D18" s="7">
        <v>7176.33</v>
      </c>
      <c r="I18" s="1"/>
    </row>
    <row r="19" spans="1:9" x14ac:dyDescent="0.25">
      <c r="A19" s="3">
        <f t="shared" si="0"/>
        <v>9</v>
      </c>
      <c r="B19" s="5">
        <f>SUM(INDEX(Sampling[Value],1):Sampling[[#This Row],[Value]])-Sampling[[#This Row],[Value]]</f>
        <v>37406.300000000003</v>
      </c>
      <c r="C19" s="2" t="s">
        <v>17</v>
      </c>
      <c r="D19" s="7">
        <v>3987.78</v>
      </c>
      <c r="I19" s="1"/>
    </row>
    <row r="20" spans="1:9" x14ac:dyDescent="0.25">
      <c r="A20" s="3">
        <f t="shared" si="0"/>
        <v>10</v>
      </c>
      <c r="B20" s="5">
        <f>SUM(INDEX(Sampling[Value],1):Sampling[[#This Row],[Value]])-Sampling[[#This Row],[Value]]</f>
        <v>41394.080000000002</v>
      </c>
      <c r="C20" s="2" t="s">
        <v>18</v>
      </c>
      <c r="D20" s="7">
        <v>9691.8700000000008</v>
      </c>
      <c r="I20" s="1"/>
    </row>
    <row r="21" spans="1:9" x14ac:dyDescent="0.25">
      <c r="A21" s="3">
        <f t="shared" si="0"/>
        <v>11</v>
      </c>
      <c r="B21" s="5">
        <f>SUM(INDEX(Sampling[Value],1):Sampling[[#This Row],[Value]])-Sampling[[#This Row],[Value]]</f>
        <v>51085.950000000004</v>
      </c>
      <c r="C21" s="2" t="s">
        <v>19</v>
      </c>
      <c r="D21" s="7">
        <v>4298.97</v>
      </c>
      <c r="I21" s="1"/>
    </row>
    <row r="22" spans="1:9" x14ac:dyDescent="0.25">
      <c r="A22" s="3">
        <f t="shared" si="0"/>
        <v>12</v>
      </c>
      <c r="B22" s="5">
        <f>SUM(INDEX(Sampling[Value],1):Sampling[[#This Row],[Value]])-Sampling[[#This Row],[Value]]</f>
        <v>55384.920000000006</v>
      </c>
      <c r="C22" s="2" t="s">
        <v>20</v>
      </c>
      <c r="D22" s="7">
        <v>4588.6400000000003</v>
      </c>
      <c r="I22" s="1"/>
    </row>
    <row r="23" spans="1:9" x14ac:dyDescent="0.25">
      <c r="A23" s="3">
        <f t="shared" si="0"/>
        <v>13</v>
      </c>
      <c r="B23" s="5">
        <f>SUM(INDEX(Sampling[Value],1):Sampling[[#This Row],[Value]])-Sampling[[#This Row],[Value]]</f>
        <v>59973.560000000012</v>
      </c>
      <c r="C23" s="2" t="s">
        <v>21</v>
      </c>
      <c r="D23" s="7">
        <v>5581.39</v>
      </c>
      <c r="I23" s="1"/>
    </row>
    <row r="24" spans="1:9" x14ac:dyDescent="0.25">
      <c r="A24" s="3">
        <f t="shared" si="0"/>
        <v>14</v>
      </c>
      <c r="B24" s="5">
        <f>SUM(INDEX(Sampling[Value],1):Sampling[[#This Row],[Value]])-Sampling[[#This Row],[Value]]</f>
        <v>65554.950000000012</v>
      </c>
      <c r="C24" s="2" t="s">
        <v>22</v>
      </c>
      <c r="D24" s="7">
        <v>6628.3</v>
      </c>
      <c r="I24" s="1"/>
    </row>
    <row r="25" spans="1:9" x14ac:dyDescent="0.25">
      <c r="A25" s="3">
        <f t="shared" si="0"/>
        <v>15</v>
      </c>
      <c r="B25" s="5">
        <f>SUM(INDEX(Sampling[Value],1):Sampling[[#This Row],[Value]])-Sampling[[#This Row],[Value]]</f>
        <v>72183.250000000015</v>
      </c>
      <c r="C25" s="2" t="s">
        <v>23</v>
      </c>
      <c r="D25" s="7">
        <v>9845.74</v>
      </c>
      <c r="I25" s="1"/>
    </row>
    <row r="26" spans="1:9" x14ac:dyDescent="0.25">
      <c r="A26" s="3">
        <f t="shared" si="0"/>
        <v>16</v>
      </c>
      <c r="B26" s="5">
        <f>SUM(INDEX(Sampling[Value],1):Sampling[[#This Row],[Value]])-Sampling[[#This Row],[Value]]</f>
        <v>82028.99000000002</v>
      </c>
      <c r="C26" s="2" t="s">
        <v>24</v>
      </c>
      <c r="D26" s="7">
        <v>7575.34</v>
      </c>
      <c r="I26" s="1"/>
    </row>
    <row r="27" spans="1:9" x14ac:dyDescent="0.25">
      <c r="A27" s="3">
        <f t="shared" si="0"/>
        <v>17</v>
      </c>
      <c r="B27" s="5">
        <f>SUM(INDEX(Sampling[Value],1):Sampling[[#This Row],[Value]])-Sampling[[#This Row],[Value]]</f>
        <v>89604.330000000016</v>
      </c>
      <c r="C27" s="2" t="s">
        <v>25</v>
      </c>
      <c r="D27" s="7">
        <v>7849.17</v>
      </c>
      <c r="I27" s="1"/>
    </row>
    <row r="28" spans="1:9" x14ac:dyDescent="0.25">
      <c r="A28" s="3">
        <f t="shared" si="0"/>
        <v>18</v>
      </c>
      <c r="B28" s="5">
        <f>SUM(INDEX(Sampling[Value],1):Sampling[[#This Row],[Value]])-Sampling[[#This Row],[Value]]</f>
        <v>97453.500000000015</v>
      </c>
      <c r="C28" s="2" t="s">
        <v>26</v>
      </c>
      <c r="D28" s="7">
        <v>2777.11</v>
      </c>
      <c r="I28" s="1"/>
    </row>
    <row r="29" spans="1:9" x14ac:dyDescent="0.25">
      <c r="A29" s="3">
        <f t="shared" si="0"/>
        <v>19</v>
      </c>
      <c r="B29" s="5">
        <f>SUM(INDEX(Sampling[Value],1):Sampling[[#This Row],[Value]])-Sampling[[#This Row],[Value]]</f>
        <v>100230.61000000002</v>
      </c>
      <c r="C29" s="2" t="s">
        <v>27</v>
      </c>
      <c r="D29" s="7">
        <v>9627.58</v>
      </c>
      <c r="I29" s="1"/>
    </row>
    <row r="30" spans="1:9" x14ac:dyDescent="0.25">
      <c r="A30" s="3">
        <f t="shared" si="0"/>
        <v>20</v>
      </c>
      <c r="B30" s="5">
        <f>SUM(INDEX(Sampling[Value],1):Sampling[[#This Row],[Value]])-Sampling[[#This Row],[Value]]</f>
        <v>109858.19000000002</v>
      </c>
      <c r="C30" s="2" t="s">
        <v>28</v>
      </c>
      <c r="D30" s="7">
        <v>9527.2800000000007</v>
      </c>
      <c r="I30" s="1"/>
    </row>
    <row r="31" spans="1:9" x14ac:dyDescent="0.25">
      <c r="A31" s="3">
        <f t="shared" si="0"/>
        <v>21</v>
      </c>
      <c r="B31" s="5">
        <f>SUM(INDEX(Sampling[Value],1):Sampling[[#This Row],[Value]])-Sampling[[#This Row],[Value]]</f>
        <v>119385.47000000002</v>
      </c>
      <c r="C31" s="2" t="s">
        <v>29</v>
      </c>
      <c r="D31" s="7">
        <v>4517.13</v>
      </c>
      <c r="I31" s="1"/>
    </row>
    <row r="32" spans="1:9" x14ac:dyDescent="0.25">
      <c r="A32" s="3">
        <f t="shared" si="0"/>
        <v>22</v>
      </c>
      <c r="B32" s="5">
        <f>SUM(INDEX(Sampling[Value],1):Sampling[[#This Row],[Value]])-Sampling[[#This Row],[Value]]</f>
        <v>123902.60000000002</v>
      </c>
      <c r="C32" s="2" t="s">
        <v>30</v>
      </c>
      <c r="D32" s="7">
        <v>6204.04</v>
      </c>
      <c r="I32" s="1"/>
    </row>
    <row r="33" spans="1:9" x14ac:dyDescent="0.25">
      <c r="A33" s="3">
        <f t="shared" si="0"/>
        <v>23</v>
      </c>
      <c r="B33" s="5">
        <f>SUM(INDEX(Sampling[Value],1):Sampling[[#This Row],[Value]])-Sampling[[#This Row],[Value]]</f>
        <v>130106.64000000001</v>
      </c>
      <c r="C33" s="2" t="s">
        <v>31</v>
      </c>
      <c r="D33" s="7">
        <v>8833.41</v>
      </c>
      <c r="I33" s="1"/>
    </row>
    <row r="34" spans="1:9" x14ac:dyDescent="0.25">
      <c r="A34" s="3">
        <f t="shared" si="0"/>
        <v>24</v>
      </c>
      <c r="B34" s="5">
        <f>SUM(INDEX(Sampling[Value],1):Sampling[[#This Row],[Value]])-Sampling[[#This Row],[Value]]</f>
        <v>138940.05000000002</v>
      </c>
      <c r="C34" s="2" t="s">
        <v>32</v>
      </c>
      <c r="D34" s="7">
        <v>9839.58</v>
      </c>
      <c r="I34" s="1"/>
    </row>
    <row r="35" spans="1:9" x14ac:dyDescent="0.25">
      <c r="A35" s="3">
        <f t="shared" si="0"/>
        <v>25</v>
      </c>
      <c r="B35" s="5">
        <f>SUM(INDEX(Sampling[Value],1):Sampling[[#This Row],[Value]])-Sampling[[#This Row],[Value]]</f>
        <v>148779.63</v>
      </c>
      <c r="C35" s="2" t="s">
        <v>33</v>
      </c>
      <c r="D35" s="7">
        <v>3147.61</v>
      </c>
      <c r="I35" s="1"/>
    </row>
    <row r="36" spans="1:9" x14ac:dyDescent="0.25">
      <c r="A36" s="3">
        <f t="shared" si="0"/>
        <v>26</v>
      </c>
      <c r="B36" s="5">
        <f>SUM(INDEX(Sampling[Value],1):Sampling[[#This Row],[Value]])-Sampling[[#This Row],[Value]]</f>
        <v>151927.24</v>
      </c>
      <c r="C36" s="2" t="s">
        <v>34</v>
      </c>
      <c r="D36" s="7">
        <v>1673.84</v>
      </c>
      <c r="I36" s="1"/>
    </row>
    <row r="37" spans="1:9" x14ac:dyDescent="0.25">
      <c r="A37" s="3">
        <f t="shared" si="0"/>
        <v>27</v>
      </c>
      <c r="B37" s="5">
        <f>SUM(INDEX(Sampling[Value],1):Sampling[[#This Row],[Value]])-Sampling[[#This Row],[Value]]</f>
        <v>153601.07999999999</v>
      </c>
      <c r="C37" s="2" t="s">
        <v>35</v>
      </c>
      <c r="D37" s="7">
        <v>1012.69</v>
      </c>
      <c r="I37" s="1"/>
    </row>
    <row r="38" spans="1:9" x14ac:dyDescent="0.25">
      <c r="A38" s="3">
        <f t="shared" si="0"/>
        <v>28</v>
      </c>
      <c r="B38" s="5">
        <f>SUM(INDEX(Sampling[Value],1):Sampling[[#This Row],[Value]])-Sampling[[#This Row],[Value]]</f>
        <v>154613.76999999999</v>
      </c>
      <c r="C38" s="2" t="s">
        <v>36</v>
      </c>
      <c r="D38" s="7">
        <v>2411.9299999999998</v>
      </c>
      <c r="I38" s="1"/>
    </row>
    <row r="39" spans="1:9" x14ac:dyDescent="0.25">
      <c r="A39" s="3">
        <f t="shared" si="0"/>
        <v>29</v>
      </c>
      <c r="B39" s="5">
        <f>SUM(INDEX(Sampling[Value],1):Sampling[[#This Row],[Value]])-Sampling[[#This Row],[Value]]</f>
        <v>157025.69999999998</v>
      </c>
      <c r="C39" s="2" t="s">
        <v>37</v>
      </c>
      <c r="D39" s="7">
        <v>5693.05</v>
      </c>
      <c r="I39" s="1"/>
    </row>
    <row r="40" spans="1:9" x14ac:dyDescent="0.25">
      <c r="A40" s="3">
        <f t="shared" si="0"/>
        <v>30</v>
      </c>
      <c r="B40" s="5">
        <f>SUM(INDEX(Sampling[Value],1):Sampling[[#This Row],[Value]])-Sampling[[#This Row],[Value]]</f>
        <v>162718.74999999997</v>
      </c>
      <c r="C40" s="2" t="s">
        <v>38</v>
      </c>
      <c r="D40" s="7">
        <v>8779.68</v>
      </c>
      <c r="I40" s="1"/>
    </row>
    <row r="41" spans="1:9" x14ac:dyDescent="0.25">
      <c r="A41" s="3">
        <f t="shared" si="0"/>
        <v>31</v>
      </c>
      <c r="B41" s="5">
        <f>SUM(INDEX(Sampling[Value],1):Sampling[[#This Row],[Value]])-Sampling[[#This Row],[Value]]</f>
        <v>171498.42999999996</v>
      </c>
      <c r="C41" s="2" t="s">
        <v>39</v>
      </c>
      <c r="D41" s="7">
        <v>9483.4500000000007</v>
      </c>
      <c r="I41" s="1"/>
    </row>
    <row r="42" spans="1:9" x14ac:dyDescent="0.25">
      <c r="A42" s="3">
        <f t="shared" si="0"/>
        <v>32</v>
      </c>
      <c r="B42" s="5">
        <f>SUM(INDEX(Sampling[Value],1):Sampling[[#This Row],[Value]])-Sampling[[#This Row],[Value]]</f>
        <v>180981.87999999998</v>
      </c>
      <c r="C42" s="2" t="s">
        <v>40</v>
      </c>
      <c r="D42" s="7">
        <v>8071.38</v>
      </c>
      <c r="I42" s="1"/>
    </row>
    <row r="43" spans="1:9" x14ac:dyDescent="0.25">
      <c r="A43" s="3">
        <f t="shared" si="0"/>
        <v>33</v>
      </c>
      <c r="B43" s="5">
        <f>SUM(INDEX(Sampling[Value],1):Sampling[[#This Row],[Value]])-Sampling[[#This Row],[Value]]</f>
        <v>189053.25999999998</v>
      </c>
      <c r="C43" s="2" t="s">
        <v>41</v>
      </c>
      <c r="D43" s="7">
        <v>1180.1099999999999</v>
      </c>
      <c r="I43" s="1"/>
    </row>
    <row r="44" spans="1:9" x14ac:dyDescent="0.25">
      <c r="A44" s="3">
        <f t="shared" si="0"/>
        <v>34</v>
      </c>
      <c r="B44" s="5">
        <f>SUM(INDEX(Sampling[Value],1):Sampling[[#This Row],[Value]])-Sampling[[#This Row],[Value]]</f>
        <v>190233.36999999997</v>
      </c>
      <c r="C44" s="2" t="s">
        <v>42</v>
      </c>
      <c r="D44" s="7">
        <v>5797.99</v>
      </c>
      <c r="I44" s="1"/>
    </row>
    <row r="45" spans="1:9" x14ac:dyDescent="0.25">
      <c r="A45" s="3">
        <f t="shared" si="0"/>
        <v>35</v>
      </c>
      <c r="B45" s="5">
        <f>SUM(INDEX(Sampling[Value],1):Sampling[[#This Row],[Value]])-Sampling[[#This Row],[Value]]</f>
        <v>196031.35999999996</v>
      </c>
      <c r="C45" s="2" t="s">
        <v>43</v>
      </c>
      <c r="D45" s="7">
        <v>7384.59</v>
      </c>
      <c r="I45" s="1"/>
    </row>
    <row r="46" spans="1:9" x14ac:dyDescent="0.25">
      <c r="A46" s="3">
        <f t="shared" si="0"/>
        <v>36</v>
      </c>
      <c r="B46" s="5">
        <f>SUM(INDEX(Sampling[Value],1):Sampling[[#This Row],[Value]])-Sampling[[#This Row],[Value]]</f>
        <v>203415.94999999995</v>
      </c>
      <c r="C46" s="2" t="s">
        <v>44</v>
      </c>
      <c r="D46" s="7">
        <v>9522.8700000000008</v>
      </c>
      <c r="I46" s="1"/>
    </row>
    <row r="47" spans="1:9" x14ac:dyDescent="0.25">
      <c r="A47" s="3">
        <f t="shared" si="0"/>
        <v>37</v>
      </c>
      <c r="B47" s="5">
        <f>SUM(INDEX(Sampling[Value],1):Sampling[[#This Row],[Value]])-Sampling[[#This Row],[Value]]</f>
        <v>212938.81999999995</v>
      </c>
      <c r="C47" s="2" t="s">
        <v>45</v>
      </c>
      <c r="D47" s="7">
        <v>3053.32</v>
      </c>
      <c r="I47" s="1"/>
    </row>
    <row r="48" spans="1:9" x14ac:dyDescent="0.25">
      <c r="A48" s="3">
        <f t="shared" si="0"/>
        <v>38</v>
      </c>
      <c r="B48" s="5">
        <f>SUM(INDEX(Sampling[Value],1):Sampling[[#This Row],[Value]])-Sampling[[#This Row],[Value]]</f>
        <v>215992.13999999996</v>
      </c>
      <c r="C48" s="2" t="s">
        <v>46</v>
      </c>
      <c r="D48" s="7">
        <v>8077.71</v>
      </c>
      <c r="I48" s="1"/>
    </row>
    <row r="49" spans="1:9" x14ac:dyDescent="0.25">
      <c r="A49" s="3">
        <f t="shared" si="0"/>
        <v>39</v>
      </c>
      <c r="B49" s="5">
        <f>SUM(INDEX(Sampling[Value],1):Sampling[[#This Row],[Value]])-Sampling[[#This Row],[Value]]</f>
        <v>224069.84999999995</v>
      </c>
      <c r="C49" s="2" t="s">
        <v>47</v>
      </c>
      <c r="D49" s="7">
        <v>6922.07</v>
      </c>
      <c r="I49" s="1"/>
    </row>
    <row r="50" spans="1:9" x14ac:dyDescent="0.25">
      <c r="A50" s="3">
        <f t="shared" si="0"/>
        <v>40</v>
      </c>
      <c r="B50" s="5">
        <f>SUM(INDEX(Sampling[Value],1):Sampling[[#This Row],[Value]])-Sampling[[#This Row],[Value]]</f>
        <v>230991.91999999995</v>
      </c>
      <c r="C50" s="2" t="s">
        <v>48</v>
      </c>
      <c r="D50" s="7">
        <v>3744.19</v>
      </c>
      <c r="I50" s="1"/>
    </row>
    <row r="51" spans="1:9" x14ac:dyDescent="0.25">
      <c r="A51" s="3">
        <f t="shared" si="0"/>
        <v>41</v>
      </c>
      <c r="B51" s="5">
        <f>SUM(INDEX(Sampling[Value],1):Sampling[[#This Row],[Value]])-Sampling[[#This Row],[Value]]</f>
        <v>234736.10999999996</v>
      </c>
      <c r="C51" s="2" t="s">
        <v>49</v>
      </c>
      <c r="D51" s="7">
        <v>5793.8</v>
      </c>
      <c r="I51" s="1"/>
    </row>
    <row r="52" spans="1:9" x14ac:dyDescent="0.25">
      <c r="A52" s="3">
        <f t="shared" si="0"/>
        <v>42</v>
      </c>
      <c r="B52" s="5">
        <f>SUM(INDEX(Sampling[Value],1):Sampling[[#This Row],[Value]])-Sampling[[#This Row],[Value]]</f>
        <v>240529.90999999995</v>
      </c>
      <c r="C52" s="2" t="s">
        <v>50</v>
      </c>
      <c r="D52" s="7">
        <v>4771.17</v>
      </c>
      <c r="I52" s="1"/>
    </row>
    <row r="53" spans="1:9" x14ac:dyDescent="0.25">
      <c r="A53" s="3">
        <f t="shared" si="0"/>
        <v>43</v>
      </c>
      <c r="B53" s="5">
        <f>SUM(INDEX(Sampling[Value],1):Sampling[[#This Row],[Value]])-Sampling[[#This Row],[Value]]</f>
        <v>245301.07999999996</v>
      </c>
      <c r="C53" s="2" t="s">
        <v>51</v>
      </c>
      <c r="D53" s="7">
        <v>1748.06</v>
      </c>
      <c r="I53" s="1"/>
    </row>
    <row r="54" spans="1:9" x14ac:dyDescent="0.25">
      <c r="A54" s="3">
        <f t="shared" si="0"/>
        <v>44</v>
      </c>
      <c r="B54" s="5">
        <f>SUM(INDEX(Sampling[Value],1):Sampling[[#This Row],[Value]])-Sampling[[#This Row],[Value]]</f>
        <v>247049.13999999996</v>
      </c>
      <c r="C54" s="2" t="s">
        <v>52</v>
      </c>
      <c r="D54" s="7">
        <v>5747.52</v>
      </c>
      <c r="I54" s="1"/>
    </row>
    <row r="55" spans="1:9" x14ac:dyDescent="0.25">
      <c r="A55" s="3">
        <f t="shared" si="0"/>
        <v>45</v>
      </c>
      <c r="B55" s="5">
        <f>SUM(INDEX(Sampling[Value],1):Sampling[[#This Row],[Value]])-Sampling[[#This Row],[Value]]</f>
        <v>252796.65999999995</v>
      </c>
      <c r="C55" s="2" t="s">
        <v>53</v>
      </c>
      <c r="D55" s="7">
        <v>9465.0400000000009</v>
      </c>
      <c r="I55" s="1"/>
    </row>
    <row r="56" spans="1:9" x14ac:dyDescent="0.25">
      <c r="A56" s="3">
        <f t="shared" si="0"/>
        <v>46</v>
      </c>
      <c r="B56" s="5">
        <f>SUM(INDEX(Sampling[Value],1):Sampling[[#This Row],[Value]])-Sampling[[#This Row],[Value]]</f>
        <v>262261.69999999995</v>
      </c>
      <c r="C56" s="2" t="s">
        <v>54</v>
      </c>
      <c r="D56" s="7">
        <v>2603.04</v>
      </c>
      <c r="I56" s="1"/>
    </row>
    <row r="57" spans="1:9" x14ac:dyDescent="0.25">
      <c r="A57" s="3">
        <f t="shared" si="0"/>
        <v>47</v>
      </c>
      <c r="B57" s="5">
        <f>SUM(INDEX(Sampling[Value],1):Sampling[[#This Row],[Value]])-Sampling[[#This Row],[Value]]</f>
        <v>264864.73999999993</v>
      </c>
      <c r="C57" s="2" t="s">
        <v>55</v>
      </c>
      <c r="D57" s="7">
        <v>6720.76</v>
      </c>
      <c r="I57" s="1"/>
    </row>
    <row r="58" spans="1:9" x14ac:dyDescent="0.25">
      <c r="A58" s="3">
        <f t="shared" si="0"/>
        <v>48</v>
      </c>
      <c r="B58" s="5">
        <f>SUM(INDEX(Sampling[Value],1):Sampling[[#This Row],[Value]])-Sampling[[#This Row],[Value]]</f>
        <v>271585.49999999994</v>
      </c>
      <c r="C58" s="2" t="s">
        <v>56</v>
      </c>
      <c r="D58" s="7">
        <v>9245.65</v>
      </c>
      <c r="I58" s="1"/>
    </row>
    <row r="59" spans="1:9" x14ac:dyDescent="0.25">
      <c r="A59" s="3">
        <f t="shared" si="0"/>
        <v>49</v>
      </c>
      <c r="B59" s="5">
        <f>SUM(INDEX(Sampling[Value],1):Sampling[[#This Row],[Value]])-Sampling[[#This Row],[Value]]</f>
        <v>280831.14999999997</v>
      </c>
      <c r="C59" s="2" t="s">
        <v>57</v>
      </c>
      <c r="D59" s="7">
        <v>6542.45</v>
      </c>
      <c r="I59" s="1"/>
    </row>
    <row r="60" spans="1:9" x14ac:dyDescent="0.25">
      <c r="A60" s="3">
        <f t="shared" si="0"/>
        <v>50</v>
      </c>
      <c r="B60" s="5">
        <f>SUM(INDEX(Sampling[Value],1):Sampling[[#This Row],[Value]])-Sampling[[#This Row],[Value]]</f>
        <v>287373.59999999998</v>
      </c>
      <c r="C60" s="2" t="s">
        <v>58</v>
      </c>
      <c r="D60" s="7">
        <v>5337.82</v>
      </c>
      <c r="I60" s="1"/>
    </row>
    <row r="61" spans="1:9" x14ac:dyDescent="0.25">
      <c r="A61" s="3">
        <f t="shared" si="0"/>
        <v>51</v>
      </c>
      <c r="B61" s="5">
        <f>SUM(INDEX(Sampling[Value],1):Sampling[[#This Row],[Value]])-Sampling[[#This Row],[Value]]</f>
        <v>292711.42</v>
      </c>
      <c r="C61" s="2" t="s">
        <v>59</v>
      </c>
      <c r="D61" s="7">
        <v>5902.66</v>
      </c>
      <c r="I61" s="1"/>
    </row>
    <row r="62" spans="1:9" x14ac:dyDescent="0.25">
      <c r="A62" s="3">
        <f t="shared" si="0"/>
        <v>52</v>
      </c>
      <c r="B62" s="5">
        <f>SUM(INDEX(Sampling[Value],1):Sampling[[#This Row],[Value]])-Sampling[[#This Row],[Value]]</f>
        <v>298614.07999999996</v>
      </c>
      <c r="C62" s="2" t="s">
        <v>60</v>
      </c>
      <c r="D62" s="7">
        <v>7518.14</v>
      </c>
      <c r="I62" s="1"/>
    </row>
    <row r="63" spans="1:9" x14ac:dyDescent="0.25">
      <c r="A63" s="3">
        <f t="shared" si="0"/>
        <v>53</v>
      </c>
      <c r="B63" s="5">
        <f>SUM(INDEX(Sampling[Value],1):Sampling[[#This Row],[Value]])-Sampling[[#This Row],[Value]]</f>
        <v>306132.21999999997</v>
      </c>
      <c r="C63" s="2" t="s">
        <v>61</v>
      </c>
      <c r="D63" s="7">
        <v>691.68</v>
      </c>
      <c r="I63" s="1"/>
    </row>
    <row r="64" spans="1:9" x14ac:dyDescent="0.25">
      <c r="A64" s="3">
        <f t="shared" si="0"/>
        <v>54</v>
      </c>
      <c r="B64" s="5">
        <f>SUM(INDEX(Sampling[Value],1):Sampling[[#This Row],[Value]])-Sampling[[#This Row],[Value]]</f>
        <v>306823.89999999997</v>
      </c>
      <c r="C64" s="2" t="s">
        <v>62</v>
      </c>
      <c r="D64" s="7">
        <v>7031.24</v>
      </c>
      <c r="I64" s="1"/>
    </row>
    <row r="65" spans="1:9" x14ac:dyDescent="0.25">
      <c r="A65" s="3">
        <f t="shared" si="0"/>
        <v>55</v>
      </c>
      <c r="B65" s="5">
        <f>SUM(INDEX(Sampling[Value],1):Sampling[[#This Row],[Value]])-Sampling[[#This Row],[Value]]</f>
        <v>313855.13999999996</v>
      </c>
      <c r="C65" s="2" t="s">
        <v>63</v>
      </c>
      <c r="D65" s="7">
        <v>6628.26</v>
      </c>
      <c r="I65" s="1"/>
    </row>
    <row r="66" spans="1:9" x14ac:dyDescent="0.25">
      <c r="A66" s="3">
        <f t="shared" si="0"/>
        <v>56</v>
      </c>
      <c r="B66" s="5">
        <f>SUM(INDEX(Sampling[Value],1):Sampling[[#This Row],[Value]])-Sampling[[#This Row],[Value]]</f>
        <v>320483.39999999997</v>
      </c>
      <c r="C66" s="2" t="s">
        <v>64</v>
      </c>
      <c r="D66" s="7">
        <v>440.4</v>
      </c>
      <c r="I66" s="1"/>
    </row>
    <row r="67" spans="1:9" x14ac:dyDescent="0.25">
      <c r="A67" s="3">
        <f t="shared" si="0"/>
        <v>57</v>
      </c>
      <c r="B67" s="5">
        <f>SUM(INDEX(Sampling[Value],1):Sampling[[#This Row],[Value]])-Sampling[[#This Row],[Value]]</f>
        <v>320923.8</v>
      </c>
      <c r="C67" s="2" t="s">
        <v>65</v>
      </c>
      <c r="D67" s="7">
        <v>2216.36</v>
      </c>
      <c r="I67" s="1"/>
    </row>
    <row r="68" spans="1:9" x14ac:dyDescent="0.25">
      <c r="A68" s="3">
        <f t="shared" si="0"/>
        <v>58</v>
      </c>
      <c r="B68" s="5">
        <f>SUM(INDEX(Sampling[Value],1):Sampling[[#This Row],[Value]])-Sampling[[#This Row],[Value]]</f>
        <v>323140.15999999997</v>
      </c>
      <c r="C68" s="2" t="s">
        <v>66</v>
      </c>
      <c r="D68" s="7">
        <v>2316.31</v>
      </c>
      <c r="I68" s="1"/>
    </row>
    <row r="69" spans="1:9" x14ac:dyDescent="0.25">
      <c r="A69" s="3">
        <f t="shared" si="0"/>
        <v>59</v>
      </c>
      <c r="B69" s="5">
        <f>SUM(INDEX(Sampling[Value],1):Sampling[[#This Row],[Value]])-Sampling[[#This Row],[Value]]</f>
        <v>325456.46999999997</v>
      </c>
      <c r="C69" s="2" t="s">
        <v>67</v>
      </c>
      <c r="D69" s="7">
        <v>3191.04</v>
      </c>
      <c r="I69" s="1"/>
    </row>
    <row r="70" spans="1:9" x14ac:dyDescent="0.25">
      <c r="A70" s="3">
        <f t="shared" si="0"/>
        <v>60</v>
      </c>
      <c r="B70" s="5">
        <f>SUM(INDEX(Sampling[Value],1):Sampling[[#This Row],[Value]])-Sampling[[#This Row],[Value]]</f>
        <v>328647.50999999995</v>
      </c>
      <c r="C70" s="2" t="s">
        <v>68</v>
      </c>
      <c r="D70" s="7">
        <v>4690.26</v>
      </c>
      <c r="I70" s="1"/>
    </row>
    <row r="71" spans="1:9" x14ac:dyDescent="0.25">
      <c r="A71" s="3">
        <f t="shared" si="0"/>
        <v>61</v>
      </c>
      <c r="B71" s="5">
        <f>SUM(INDEX(Sampling[Value],1):Sampling[[#This Row],[Value]])-Sampling[[#This Row],[Value]]</f>
        <v>333337.76999999996</v>
      </c>
      <c r="C71" s="2" t="s">
        <v>69</v>
      </c>
      <c r="D71" s="7">
        <v>1868.52</v>
      </c>
      <c r="I71" s="1"/>
    </row>
    <row r="72" spans="1:9" x14ac:dyDescent="0.25">
      <c r="A72" s="3">
        <f t="shared" si="0"/>
        <v>62</v>
      </c>
      <c r="B72" s="5">
        <f>SUM(INDEX(Sampling[Value],1):Sampling[[#This Row],[Value]])-Sampling[[#This Row],[Value]]</f>
        <v>335206.28999999998</v>
      </c>
      <c r="C72" s="2" t="s">
        <v>70</v>
      </c>
      <c r="D72" s="7">
        <v>7173.51</v>
      </c>
      <c r="I72" s="1"/>
    </row>
    <row r="73" spans="1:9" x14ac:dyDescent="0.25">
      <c r="A73" s="3">
        <f t="shared" si="0"/>
        <v>63</v>
      </c>
      <c r="B73" s="5">
        <f>SUM(INDEX(Sampling[Value],1):Sampling[[#This Row],[Value]])-Sampling[[#This Row],[Value]]</f>
        <v>342379.8</v>
      </c>
      <c r="C73" s="2" t="s">
        <v>71</v>
      </c>
      <c r="D73" s="7">
        <v>8898.5400000000009</v>
      </c>
      <c r="I73" s="1"/>
    </row>
    <row r="74" spans="1:9" x14ac:dyDescent="0.25">
      <c r="A74" s="3">
        <f t="shared" si="0"/>
        <v>64</v>
      </c>
      <c r="B74" s="5">
        <f>SUM(INDEX(Sampling[Value],1):Sampling[[#This Row],[Value]])-Sampling[[#This Row],[Value]]</f>
        <v>351278.33999999997</v>
      </c>
      <c r="C74" s="2" t="s">
        <v>72</v>
      </c>
      <c r="D74" s="7">
        <v>7550.74</v>
      </c>
      <c r="I74" s="1"/>
    </row>
    <row r="75" spans="1:9" x14ac:dyDescent="0.25">
      <c r="A75" s="3">
        <f t="shared" si="0"/>
        <v>65</v>
      </c>
      <c r="B75" s="5">
        <f>SUM(INDEX(Sampling[Value],1):Sampling[[#This Row],[Value]])-Sampling[[#This Row],[Value]]</f>
        <v>358829.07999999996</v>
      </c>
      <c r="C75" s="2" t="s">
        <v>73</v>
      </c>
      <c r="D75" s="7">
        <v>9637.7900000000009</v>
      </c>
      <c r="I75" s="1"/>
    </row>
    <row r="76" spans="1:9" x14ac:dyDescent="0.25">
      <c r="A76" s="3">
        <f t="shared" ref="A76:A110" si="1">ROW()-10</f>
        <v>66</v>
      </c>
      <c r="B76" s="5">
        <f>SUM(INDEX(Sampling[Value],1):Sampling[[#This Row],[Value]])-Sampling[[#This Row],[Value]]</f>
        <v>368466.86999999994</v>
      </c>
      <c r="C76" s="2" t="s">
        <v>74</v>
      </c>
      <c r="D76" s="7">
        <v>5111.8999999999996</v>
      </c>
      <c r="I76" s="1"/>
    </row>
    <row r="77" spans="1:9" x14ac:dyDescent="0.25">
      <c r="A77" s="3">
        <f t="shared" si="1"/>
        <v>67</v>
      </c>
      <c r="B77" s="5">
        <f>SUM(INDEX(Sampling[Value],1):Sampling[[#This Row],[Value]])-Sampling[[#This Row],[Value]]</f>
        <v>373578.76999999996</v>
      </c>
      <c r="C77" s="2" t="s">
        <v>75</v>
      </c>
      <c r="D77" s="7">
        <v>3194.32</v>
      </c>
      <c r="I77" s="1"/>
    </row>
    <row r="78" spans="1:9" x14ac:dyDescent="0.25">
      <c r="A78" s="3">
        <f t="shared" si="1"/>
        <v>68</v>
      </c>
      <c r="B78" s="5">
        <f>SUM(INDEX(Sampling[Value],1):Sampling[[#This Row],[Value]])-Sampling[[#This Row],[Value]]</f>
        <v>376773.08999999997</v>
      </c>
      <c r="C78" s="2" t="s">
        <v>76</v>
      </c>
      <c r="D78" s="7">
        <v>8843.69</v>
      </c>
      <c r="I78" s="1"/>
    </row>
    <row r="79" spans="1:9" x14ac:dyDescent="0.25">
      <c r="A79" s="3">
        <f t="shared" si="1"/>
        <v>69</v>
      </c>
      <c r="B79" s="5">
        <f>SUM(INDEX(Sampling[Value],1):Sampling[[#This Row],[Value]])-Sampling[[#This Row],[Value]]</f>
        <v>385616.77999999997</v>
      </c>
      <c r="C79" s="2" t="s">
        <v>77</v>
      </c>
      <c r="D79" s="7">
        <v>1404.63</v>
      </c>
      <c r="I79" s="1"/>
    </row>
    <row r="80" spans="1:9" x14ac:dyDescent="0.25">
      <c r="A80" s="3">
        <f t="shared" si="1"/>
        <v>70</v>
      </c>
      <c r="B80" s="5">
        <f>SUM(INDEX(Sampling[Value],1):Sampling[[#This Row],[Value]])-Sampling[[#This Row],[Value]]</f>
        <v>387021.41</v>
      </c>
      <c r="C80" s="2" t="s">
        <v>78</v>
      </c>
      <c r="D80" s="7">
        <v>9398.11</v>
      </c>
      <c r="I80" s="1"/>
    </row>
    <row r="81" spans="1:9" x14ac:dyDescent="0.25">
      <c r="A81" s="3">
        <f t="shared" si="1"/>
        <v>71</v>
      </c>
      <c r="B81" s="5">
        <f>SUM(INDEX(Sampling[Value],1):Sampling[[#This Row],[Value]])-Sampling[[#This Row],[Value]]</f>
        <v>396419.51999999996</v>
      </c>
      <c r="C81" s="2" t="s">
        <v>79</v>
      </c>
      <c r="D81" s="7">
        <v>7146.29</v>
      </c>
      <c r="I81" s="1"/>
    </row>
    <row r="82" spans="1:9" x14ac:dyDescent="0.25">
      <c r="A82" s="3">
        <f t="shared" si="1"/>
        <v>72</v>
      </c>
      <c r="B82" s="5">
        <f>SUM(INDEX(Sampling[Value],1):Sampling[[#This Row],[Value]])-Sampling[[#This Row],[Value]]</f>
        <v>403565.80999999994</v>
      </c>
      <c r="C82" s="2" t="s">
        <v>80</v>
      </c>
      <c r="D82" s="7">
        <v>1175.1500000000001</v>
      </c>
      <c r="I82" s="1"/>
    </row>
    <row r="83" spans="1:9" x14ac:dyDescent="0.25">
      <c r="A83" s="3">
        <f t="shared" si="1"/>
        <v>73</v>
      </c>
      <c r="B83" s="5">
        <f>SUM(INDEX(Sampling[Value],1):Sampling[[#This Row],[Value]])-Sampling[[#This Row],[Value]]</f>
        <v>404740.95999999996</v>
      </c>
      <c r="C83" s="2" t="s">
        <v>81</v>
      </c>
      <c r="D83" s="7">
        <v>6780.46</v>
      </c>
      <c r="I83" s="1"/>
    </row>
    <row r="84" spans="1:9" x14ac:dyDescent="0.25">
      <c r="A84" s="3">
        <f t="shared" si="1"/>
        <v>74</v>
      </c>
      <c r="B84" s="5">
        <f>SUM(INDEX(Sampling[Value],1):Sampling[[#This Row],[Value]])-Sampling[[#This Row],[Value]]</f>
        <v>411521.42</v>
      </c>
      <c r="C84" s="2" t="s">
        <v>82</v>
      </c>
      <c r="D84" s="7">
        <v>474.06</v>
      </c>
      <c r="I84" s="1"/>
    </row>
    <row r="85" spans="1:9" x14ac:dyDescent="0.25">
      <c r="A85" s="3">
        <f t="shared" si="1"/>
        <v>75</v>
      </c>
      <c r="B85" s="5">
        <f>SUM(INDEX(Sampling[Value],1):Sampling[[#This Row],[Value]])-Sampling[[#This Row],[Value]]</f>
        <v>411995.48</v>
      </c>
      <c r="C85" s="2" t="s">
        <v>83</v>
      </c>
      <c r="D85" s="7">
        <v>1216.68</v>
      </c>
      <c r="I85" s="1"/>
    </row>
    <row r="86" spans="1:9" x14ac:dyDescent="0.25">
      <c r="A86" s="3">
        <f t="shared" si="1"/>
        <v>76</v>
      </c>
      <c r="B86" s="5">
        <f>SUM(INDEX(Sampling[Value],1):Sampling[[#This Row],[Value]])-Sampling[[#This Row],[Value]]</f>
        <v>413212.15999999997</v>
      </c>
      <c r="C86" s="2" t="s">
        <v>84</v>
      </c>
      <c r="D86" s="7">
        <v>3514.68</v>
      </c>
      <c r="I86" s="1"/>
    </row>
    <row r="87" spans="1:9" x14ac:dyDescent="0.25">
      <c r="A87" s="3">
        <f t="shared" si="1"/>
        <v>77</v>
      </c>
      <c r="B87" s="5">
        <f>SUM(INDEX(Sampling[Value],1):Sampling[[#This Row],[Value]])-Sampling[[#This Row],[Value]]</f>
        <v>416726.83999999997</v>
      </c>
      <c r="C87" s="2" t="s">
        <v>85</v>
      </c>
      <c r="D87" s="7">
        <v>7822.04</v>
      </c>
      <c r="I87" s="1"/>
    </row>
    <row r="88" spans="1:9" x14ac:dyDescent="0.25">
      <c r="A88" s="3">
        <f t="shared" si="1"/>
        <v>78</v>
      </c>
      <c r="B88" s="5">
        <f>SUM(INDEX(Sampling[Value],1):Sampling[[#This Row],[Value]])-Sampling[[#This Row],[Value]]</f>
        <v>424548.87999999995</v>
      </c>
      <c r="C88" s="2" t="s">
        <v>86</v>
      </c>
      <c r="D88" s="7">
        <v>6260.82</v>
      </c>
      <c r="I88" s="1"/>
    </row>
    <row r="89" spans="1:9" x14ac:dyDescent="0.25">
      <c r="A89" s="3">
        <f t="shared" si="1"/>
        <v>79</v>
      </c>
      <c r="B89" s="5">
        <f>SUM(INDEX(Sampling[Value],1):Sampling[[#This Row],[Value]])-Sampling[[#This Row],[Value]]</f>
        <v>430809.69999999995</v>
      </c>
      <c r="C89" s="2" t="s">
        <v>87</v>
      </c>
      <c r="D89" s="7">
        <v>6242.3</v>
      </c>
      <c r="I89" s="1"/>
    </row>
    <row r="90" spans="1:9" x14ac:dyDescent="0.25">
      <c r="A90" s="3">
        <f t="shared" si="1"/>
        <v>80</v>
      </c>
      <c r="B90" s="5">
        <f>SUM(INDEX(Sampling[Value],1):Sampling[[#This Row],[Value]])-Sampling[[#This Row],[Value]]</f>
        <v>437051.99999999994</v>
      </c>
      <c r="C90" s="2" t="s">
        <v>88</v>
      </c>
      <c r="D90" s="7">
        <v>8789.2999999999993</v>
      </c>
      <c r="I90" s="1"/>
    </row>
    <row r="91" spans="1:9" x14ac:dyDescent="0.25">
      <c r="A91" s="3">
        <f t="shared" si="1"/>
        <v>81</v>
      </c>
      <c r="B91" s="5">
        <f>SUM(INDEX(Sampling[Value],1):Sampling[[#This Row],[Value]])-Sampling[[#This Row],[Value]]</f>
        <v>445841.29999999993</v>
      </c>
      <c r="C91" s="2" t="s">
        <v>89</v>
      </c>
      <c r="D91" s="7">
        <v>2178.9499999999998</v>
      </c>
      <c r="I91" s="1"/>
    </row>
    <row r="92" spans="1:9" x14ac:dyDescent="0.25">
      <c r="A92" s="3">
        <f t="shared" si="1"/>
        <v>82</v>
      </c>
      <c r="B92" s="5">
        <f>SUM(INDEX(Sampling[Value],1):Sampling[[#This Row],[Value]])-Sampling[[#This Row],[Value]]</f>
        <v>448020.24999999994</v>
      </c>
      <c r="C92" s="2" t="s">
        <v>90</v>
      </c>
      <c r="D92" s="7">
        <v>4758.16</v>
      </c>
      <c r="I92" s="1"/>
    </row>
    <row r="93" spans="1:9" x14ac:dyDescent="0.25">
      <c r="A93" s="3">
        <f t="shared" si="1"/>
        <v>83</v>
      </c>
      <c r="B93" s="5">
        <f>SUM(INDEX(Sampling[Value],1):Sampling[[#This Row],[Value]])-Sampling[[#This Row],[Value]]</f>
        <v>452778.40999999992</v>
      </c>
      <c r="C93" s="2" t="s">
        <v>91</v>
      </c>
      <c r="D93" s="7">
        <v>937.7</v>
      </c>
      <c r="I93" s="1"/>
    </row>
    <row r="94" spans="1:9" x14ac:dyDescent="0.25">
      <c r="A94" s="3">
        <f t="shared" si="1"/>
        <v>84</v>
      </c>
      <c r="B94" s="5">
        <f>SUM(INDEX(Sampling[Value],1):Sampling[[#This Row],[Value]])-Sampling[[#This Row],[Value]]</f>
        <v>453716.10999999993</v>
      </c>
      <c r="C94" s="2" t="s">
        <v>92</v>
      </c>
      <c r="D94" s="7">
        <v>225.47</v>
      </c>
      <c r="I94" s="1"/>
    </row>
    <row r="95" spans="1:9" x14ac:dyDescent="0.25">
      <c r="A95" s="3">
        <f t="shared" si="1"/>
        <v>85</v>
      </c>
      <c r="B95" s="5">
        <f>SUM(INDEX(Sampling[Value],1):Sampling[[#This Row],[Value]])-Sampling[[#This Row],[Value]]</f>
        <v>453941.5799999999</v>
      </c>
      <c r="C95" s="2" t="s">
        <v>93</v>
      </c>
      <c r="D95" s="7">
        <v>5463.23</v>
      </c>
      <c r="I95" s="1"/>
    </row>
    <row r="96" spans="1:9" x14ac:dyDescent="0.25">
      <c r="A96" s="3">
        <f t="shared" si="1"/>
        <v>86</v>
      </c>
      <c r="B96" s="5">
        <f>SUM(INDEX(Sampling[Value],1):Sampling[[#This Row],[Value]])-Sampling[[#This Row],[Value]]</f>
        <v>459404.80999999988</v>
      </c>
      <c r="C96" s="2" t="s">
        <v>94</v>
      </c>
      <c r="D96" s="7">
        <v>4876.96</v>
      </c>
      <c r="I96" s="1"/>
    </row>
    <row r="97" spans="1:9" x14ac:dyDescent="0.25">
      <c r="A97" s="3">
        <f t="shared" si="1"/>
        <v>87</v>
      </c>
      <c r="B97" s="5">
        <f>SUM(INDEX(Sampling[Value],1):Sampling[[#This Row],[Value]])-Sampling[[#This Row],[Value]]</f>
        <v>464281.7699999999</v>
      </c>
      <c r="C97" s="2" t="s">
        <v>95</v>
      </c>
      <c r="D97" s="7">
        <v>9790.61</v>
      </c>
      <c r="I97" s="1"/>
    </row>
    <row r="98" spans="1:9" x14ac:dyDescent="0.25">
      <c r="A98" s="3">
        <f t="shared" si="1"/>
        <v>88</v>
      </c>
      <c r="B98" s="5">
        <f>SUM(INDEX(Sampling[Value],1):Sampling[[#This Row],[Value]])-Sampling[[#This Row],[Value]]</f>
        <v>474072.37999999989</v>
      </c>
      <c r="C98" s="2" t="s">
        <v>96</v>
      </c>
      <c r="D98" s="7">
        <v>9489.02</v>
      </c>
      <c r="I98" s="1"/>
    </row>
    <row r="99" spans="1:9" x14ac:dyDescent="0.25">
      <c r="A99" s="3">
        <f t="shared" si="1"/>
        <v>89</v>
      </c>
      <c r="B99" s="5">
        <f>SUM(INDEX(Sampling[Value],1):Sampling[[#This Row],[Value]])-Sampling[[#This Row],[Value]]</f>
        <v>483561.39999999991</v>
      </c>
      <c r="C99" s="2" t="s">
        <v>97</v>
      </c>
      <c r="D99" s="7">
        <v>2825.96</v>
      </c>
      <c r="I99" s="1"/>
    </row>
    <row r="100" spans="1:9" x14ac:dyDescent="0.25">
      <c r="A100" s="3">
        <f t="shared" si="1"/>
        <v>90</v>
      </c>
      <c r="B100" s="5">
        <f>SUM(INDEX(Sampling[Value],1):Sampling[[#This Row],[Value]])-Sampling[[#This Row],[Value]]</f>
        <v>486387.35999999993</v>
      </c>
      <c r="C100" s="2" t="s">
        <v>98</v>
      </c>
      <c r="D100" s="7">
        <v>4519.6099999999997</v>
      </c>
      <c r="I100" s="1"/>
    </row>
    <row r="101" spans="1:9" x14ac:dyDescent="0.25">
      <c r="A101" s="3">
        <f t="shared" si="1"/>
        <v>91</v>
      </c>
      <c r="B101" s="5">
        <f>SUM(INDEX(Sampling[Value],1):Sampling[[#This Row],[Value]])-Sampling[[#This Row],[Value]]</f>
        <v>490906.96999999991</v>
      </c>
      <c r="C101" s="2" t="s">
        <v>99</v>
      </c>
      <c r="D101" s="7">
        <v>9945.01</v>
      </c>
      <c r="I101" s="1"/>
    </row>
    <row r="102" spans="1:9" x14ac:dyDescent="0.25">
      <c r="A102" s="3">
        <f t="shared" si="1"/>
        <v>92</v>
      </c>
      <c r="B102" s="5">
        <f>SUM(INDEX(Sampling[Value],1):Sampling[[#This Row],[Value]])-Sampling[[#This Row],[Value]]</f>
        <v>500851.97999999992</v>
      </c>
      <c r="C102" s="2" t="s">
        <v>100</v>
      </c>
      <c r="D102" s="7">
        <v>906.45</v>
      </c>
      <c r="I102" s="1"/>
    </row>
    <row r="103" spans="1:9" x14ac:dyDescent="0.25">
      <c r="A103" s="3">
        <f t="shared" si="1"/>
        <v>93</v>
      </c>
      <c r="B103" s="5">
        <f>SUM(INDEX(Sampling[Value],1):Sampling[[#This Row],[Value]])-Sampling[[#This Row],[Value]]</f>
        <v>501758.42999999993</v>
      </c>
      <c r="C103" s="2" t="s">
        <v>101</v>
      </c>
      <c r="D103" s="7">
        <v>7222.76</v>
      </c>
      <c r="I103" s="1"/>
    </row>
    <row r="104" spans="1:9" x14ac:dyDescent="0.25">
      <c r="A104" s="3">
        <f t="shared" si="1"/>
        <v>94</v>
      </c>
      <c r="B104" s="5">
        <f>SUM(INDEX(Sampling[Value],1):Sampling[[#This Row],[Value]])-Sampling[[#This Row],[Value]]</f>
        <v>508981.18999999994</v>
      </c>
      <c r="C104" s="2" t="s">
        <v>102</v>
      </c>
      <c r="D104" s="7">
        <v>5474.24</v>
      </c>
      <c r="I104" s="1"/>
    </row>
    <row r="105" spans="1:9" x14ac:dyDescent="0.25">
      <c r="A105" s="3">
        <f t="shared" si="1"/>
        <v>95</v>
      </c>
      <c r="B105" s="5">
        <f>SUM(INDEX(Sampling[Value],1):Sampling[[#This Row],[Value]])-Sampling[[#This Row],[Value]]</f>
        <v>514455.42999999993</v>
      </c>
      <c r="C105" s="2" t="s">
        <v>103</v>
      </c>
      <c r="D105" s="7">
        <v>4087.76</v>
      </c>
      <c r="I105" s="1"/>
    </row>
    <row r="106" spans="1:9" x14ac:dyDescent="0.25">
      <c r="A106" s="3">
        <f t="shared" si="1"/>
        <v>96</v>
      </c>
      <c r="B106" s="5">
        <f>SUM(INDEX(Sampling[Value],1):Sampling[[#This Row],[Value]])-Sampling[[#This Row],[Value]]</f>
        <v>518543.18999999994</v>
      </c>
      <c r="C106" s="2" t="s">
        <v>104</v>
      </c>
      <c r="D106" s="7">
        <v>3307.98</v>
      </c>
      <c r="I106" s="1"/>
    </row>
    <row r="107" spans="1:9" x14ac:dyDescent="0.25">
      <c r="A107" s="3">
        <f t="shared" si="1"/>
        <v>97</v>
      </c>
      <c r="B107" s="5">
        <f>SUM(INDEX(Sampling[Value],1):Sampling[[#This Row],[Value]])-Sampling[[#This Row],[Value]]</f>
        <v>521851.16999999993</v>
      </c>
      <c r="C107" s="2" t="s">
        <v>105</v>
      </c>
      <c r="D107" s="7">
        <v>481.05</v>
      </c>
      <c r="I107" s="1"/>
    </row>
    <row r="108" spans="1:9" x14ac:dyDescent="0.25">
      <c r="A108" s="3">
        <f t="shared" si="1"/>
        <v>98</v>
      </c>
      <c r="B108" s="5">
        <f>SUM(INDEX(Sampling[Value],1):Sampling[[#This Row],[Value]])-Sampling[[#This Row],[Value]]</f>
        <v>522332.21999999991</v>
      </c>
      <c r="C108" s="2" t="s">
        <v>106</v>
      </c>
      <c r="D108" s="7">
        <v>1190.2</v>
      </c>
      <c r="I108" s="1"/>
    </row>
    <row r="109" spans="1:9" x14ac:dyDescent="0.25">
      <c r="A109" s="3">
        <f t="shared" si="1"/>
        <v>99</v>
      </c>
      <c r="B109" s="5">
        <f>SUM(INDEX(Sampling[Value],1):Sampling[[#This Row],[Value]])-Sampling[[#This Row],[Value]]</f>
        <v>523522.42</v>
      </c>
      <c r="C109" s="2" t="s">
        <v>107</v>
      </c>
      <c r="D109" s="7">
        <v>6428.55</v>
      </c>
      <c r="I109" s="1"/>
    </row>
    <row r="110" spans="1:9" x14ac:dyDescent="0.25">
      <c r="A110" s="3">
        <f t="shared" si="1"/>
        <v>100</v>
      </c>
      <c r="B110" s="5">
        <f>SUM(INDEX(Sampling[Value],1):Sampling[[#This Row],[Value]])-Sampling[[#This Row],[Value]]</f>
        <v>529950.97</v>
      </c>
      <c r="C110" s="2" t="s">
        <v>108</v>
      </c>
      <c r="D110" s="7">
        <v>5378.18</v>
      </c>
      <c r="I110" s="1"/>
    </row>
  </sheetData>
  <mergeCells count="1">
    <mergeCell ref="C8:D8"/>
  </mergeCells>
  <dataValidations count="1">
    <dataValidation type="list" allowBlank="1" showInputMessage="1" showErrorMessage="1" sqref="B2" xr:uid="{FF50A5A8-6C9E-4950-929C-67AAB1D8F53B}">
      <formula1>"Item,Monetary"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3FFE0D7A33C9419588EBBCBF169C8F" ma:contentTypeVersion="21" ma:contentTypeDescription="Create a new document." ma:contentTypeScope="" ma:versionID="fb5523317d970f915aaff50c7124bb92">
  <xsd:schema xmlns:xsd="http://www.w3.org/2001/XMLSchema" xmlns:xs="http://www.w3.org/2001/XMLSchema" xmlns:p="http://schemas.microsoft.com/office/2006/metadata/properties" xmlns:ns2="02f7551b-8ef5-4b97-a1aa-577a3e47bb8e" xmlns:ns3="08ae26e9-8702-4fb1-a1a2-d8e696cdafe5" xmlns:ns4="2006b627-b0e0-436d-9273-616fa4323cd9" xmlns:ns5="http://schemas.microsoft.com/sharepoint/v3/fields" targetNamespace="http://schemas.microsoft.com/office/2006/metadata/properties" ma:root="true" ma:fieldsID="e318feec320419ed7144bc47f790b39f" ns2:_="" ns3:_="" ns4:_="" ns5:_="">
    <xsd:import namespace="02f7551b-8ef5-4b97-a1aa-577a3e47bb8e"/>
    <xsd:import namespace="08ae26e9-8702-4fb1-a1a2-d8e696cdafe5"/>
    <xsd:import namespace="2006b627-b0e0-436d-9273-616fa4323cd9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3:bca37cab97284e5f861d76a6b10e7e7e" minOccurs="0"/>
                <xsd:element ref="ns2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3:SharedWithUsers" minOccurs="0"/>
                <xsd:element ref="ns3:SharedWithDetails" minOccurs="0"/>
                <xsd:element ref="ns4:MediaServiceEventHashCode" minOccurs="0"/>
                <xsd:element ref="ns4:MediaServiceGenerationTime" minOccurs="0"/>
                <xsd:element ref="ns4:a5ql" minOccurs="0"/>
                <xsd:element ref="ns4:Contents" minOccurs="0"/>
                <xsd:element ref="ns5:_DCDateCreated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7551b-8ef5-4b97-a1aa-577a3e47bb8e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dcb4deff-dbdf-4659-800d-ab3c19dea170}" ma:internalName="TaxCatchAll" ma:showField="CatchAllData" ma:web="02f7551b-8ef5-4b97-a1aa-577a3e47bb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e26e9-8702-4fb1-a1a2-d8e696cdafe5" elementFormDefault="qualified">
    <xsd:import namespace="http://schemas.microsoft.com/office/2006/documentManagement/types"/>
    <xsd:import namespace="http://schemas.microsoft.com/office/infopath/2007/PartnerControls"/>
    <xsd:element name="bca37cab97284e5f861d76a6b10e7e7e" ma:index="9" nillable="true" ma:taxonomy="true" ma:internalName="bca37cab97284e5f861d76a6b10e7e7e" ma:taxonomyFieldName="Tags" ma:displayName="Tags" ma:default="" ma:fieldId="{bca37cab-9728-4e5f-861d-76a6b10e7e7e}" ma:taxonomyMulti="true" ma:sspId="3e64a743-6b44-4d12-af01-f236ac8bc972" ma:termSetId="b23a3108-1288-4148-a2f7-58c7dd384e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06b627-b0e0-436d-9273-616fa4323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a5ql" ma:index="21" nillable="true" ma:displayName="Date and Time" ma:internalName="a5ql">
      <xsd:simpleType>
        <xsd:restriction base="dms:DateTime"/>
      </xsd:simpleType>
    </xsd:element>
    <xsd:element name="Contents" ma:index="22" nillable="true" ma:displayName="Contents" ma:description="Key features" ma:format="Dropdown" ma:internalName="Contents">
      <xsd:simpleType>
        <xsd:restriction base="dms:Note">
          <xsd:maxLength value="255"/>
        </xsd:restriction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3e64a743-6b44-4d12-af01-f236ac8bc9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23" nillable="true" ma:displayName="Date Created" ma:description="The date on which this resource was created" ma:format="DateTime" ma:internalName="_DCDateCreat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ca37cab97284e5f861d76a6b10e7e7e xmlns="08ae26e9-8702-4fb1-a1a2-d8e696cdafe5">
      <Terms xmlns="http://schemas.microsoft.com/office/infopath/2007/PartnerControls"/>
    </bca37cab97284e5f861d76a6b10e7e7e>
    <a5ql xmlns="2006b627-b0e0-436d-9273-616fa4323cd9" xsi:nil="true"/>
    <TaxCatchAll xmlns="02f7551b-8ef5-4b97-a1aa-577a3e47bb8e" xsi:nil="true"/>
    <Contents xmlns="2006b627-b0e0-436d-9273-616fa4323cd9" xsi:nil="true"/>
    <_DCDateCreated xmlns="http://schemas.microsoft.com/sharepoint/v3/fields" xsi:nil="true"/>
    <lcf76f155ced4ddcb4097134ff3c332f xmlns="2006b627-b0e0-436d-9273-616fa4323cd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AE75C1-E7AA-4F75-AB0B-7B6824A217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f7551b-8ef5-4b97-a1aa-577a3e47bb8e"/>
    <ds:schemaRef ds:uri="08ae26e9-8702-4fb1-a1a2-d8e696cdafe5"/>
    <ds:schemaRef ds:uri="2006b627-b0e0-436d-9273-616fa4323cd9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CFC137-A223-4118-963B-DE5EDF39A3EC}">
  <ds:schemaRefs>
    <ds:schemaRef ds:uri="http://purl.org/dc/dcmitype/"/>
    <ds:schemaRef ds:uri="2006b627-b0e0-436d-9273-616fa4323cd9"/>
    <ds:schemaRef ds:uri="http://purl.org/dc/terms/"/>
    <ds:schemaRef ds:uri="http://schemas.microsoft.com/office/2006/documentManagement/types"/>
    <ds:schemaRef ds:uri="http://purl.org/dc/elements/1.1/"/>
    <ds:schemaRef ds:uri="http://schemas.microsoft.com/sharepoint/v3/fields"/>
    <ds:schemaRef ds:uri="02f7551b-8ef5-4b97-a1aa-577a3e47bb8e"/>
    <ds:schemaRef ds:uri="http://schemas.openxmlformats.org/package/2006/metadata/core-properties"/>
    <ds:schemaRef ds:uri="http://schemas.microsoft.com/office/infopath/2007/PartnerControls"/>
    <ds:schemaRef ds:uri="08ae26e9-8702-4fb1-a1a2-d8e696cdafe5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AF24B40-BCBC-4A1E-AB89-EF9B670241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About</vt:lpstr>
      <vt:lpstr>Sampling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Tracy Gray</cp:lastModifiedBy>
  <dcterms:created xsi:type="dcterms:W3CDTF">2020-06-30T10:29:37Z</dcterms:created>
  <dcterms:modified xsi:type="dcterms:W3CDTF">2022-08-31T07:19:18Z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0x0101004F3FFE0D7A33C9419588EBBCBF169C8F</vt:lpwstr>
  </property>
  <property fmtid="{D5CDD505-2E9C-101B-9397-08002B2CF9AE}" pid="3" name="MediaServiceImageTags">
    <vt:lpwstr/>
  </property>
  <property fmtid="{D5CDD505-2E9C-101B-9397-08002B2CF9AE}" pid="4" name="Tags">
    <vt:lpwstr/>
  </property>
</Properties>
</file>