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ICAEW\Blog 101 - Repeatable Calculations with Dynamic Arrays\"/>
    </mc:Choice>
  </mc:AlternateContent>
  <xr:revisionPtr revIDLastSave="0" documentId="13_ncr:1_{EEFEA39B-9464-456D-A237-F8AEE92787C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Inputs" sheetId="12" r:id="rId5"/>
    <sheet name="Concept" sheetId="13" r:id="rId6"/>
    <sheet name="Repeatable Calculations" sheetId="14" r:id="rId7"/>
    <sheet name="Error Checks" sheetId="5" r:id="rId8"/>
  </sheets>
  <definedNames>
    <definedName name="Block">'Repeatable Calculations'!$H$17</definedName>
    <definedName name="Calcs">'Repeatable Calculations'!$H$15</definedName>
    <definedName name="Client_Name">'Model Parameters'!$G$12</definedName>
    <definedName name="Days_in_Year">'Model Parameters'!$G$19</definedName>
    <definedName name="Days_in_Yr">'Model Parameters'!$G$19</definedName>
    <definedName name="Gap">'Repeatable Calculations'!$H$16</definedName>
    <definedName name="HL_1">Cover!$A$3</definedName>
    <definedName name="HL_3">'Style Guide'!$A$3</definedName>
    <definedName name="HL_4">'Model Parameters'!$A$3</definedName>
    <definedName name="HL_5" localSheetId="5">Concept!$A$3</definedName>
    <definedName name="HL_5" localSheetId="4">Inputs!$A$3</definedName>
    <definedName name="HL_5" localSheetId="6">'Repeatable Calculations'!$A$3</definedName>
    <definedName name="HL_6">Concept!$A$3</definedName>
    <definedName name="HL_7" localSheetId="5">Concept!$A$3</definedName>
    <definedName name="HL_7" localSheetId="4">Inputs!$A$3</definedName>
    <definedName name="HL_7" localSheetId="6">'Repeatable Calculations'!$A$3</definedName>
    <definedName name="HL_8">'Error Checks'!$A$3</definedName>
    <definedName name="HL_Model_Parameters">'Model Parameters'!$A$5</definedName>
    <definedName name="HL_Navigator">Navigator!$A$1</definedName>
    <definedName name="Labels">Concept!$F$19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B_Base">Inputs!$H$16</definedName>
    <definedName name="Overall_Error_Check">'Error Checks'!$I$17</definedName>
    <definedName name="Period1">Inputs!$I$16</definedName>
    <definedName name="Periods">Inputs!$H$12</definedName>
    <definedName name="Quarters_in_Year">'Model Parameters'!$G$24</definedName>
    <definedName name="Rounding_Accuracy">'Model Parameters'!$G$26</definedName>
    <definedName name="Scenario_Chosen">Concept!$H$12</definedName>
    <definedName name="Scenarios">Inputs!$H$13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4" l="1" a="1"/>
  <c r="H27" i="14" s="1"/>
  <c r="E27" i="14" a="1"/>
  <c r="E27" i="14" s="1"/>
  <c r="I26" i="14" l="1" a="1"/>
  <c r="I26" i="14" s="1"/>
  <c r="B20" i="14"/>
  <c r="H17" i="14"/>
  <c r="H15" i="14"/>
  <c r="H13" i="14"/>
  <c r="H12" i="14"/>
  <c r="E13" i="14"/>
  <c r="E12" i="14"/>
  <c r="C8" i="14"/>
  <c r="B6" i="14"/>
  <c r="I4" i="14"/>
  <c r="A1" i="14"/>
  <c r="C20" i="14" s="1"/>
  <c r="H23" i="13"/>
  <c r="E12" i="13"/>
  <c r="I19" i="13" a="1"/>
  <c r="B6" i="13"/>
  <c r="I4" i="13"/>
  <c r="A1" i="13"/>
  <c r="I16" i="12" a="1"/>
  <c r="I16" i="12" s="1"/>
  <c r="G17" i="12" a="1"/>
  <c r="G17" i="12" s="1"/>
  <c r="B6" i="12"/>
  <c r="I4" i="12"/>
  <c r="A1" i="12"/>
  <c r="I19" i="13" l="1"/>
  <c r="I21" i="13" s="1"/>
  <c r="J21" i="13"/>
  <c r="N21" i="13"/>
  <c r="P21" i="13"/>
  <c r="K21" i="13"/>
  <c r="M21" i="13"/>
  <c r="O21" i="13"/>
  <c r="Q21" i="13"/>
  <c r="R21" i="13"/>
  <c r="L21" i="13"/>
  <c r="A1" i="5"/>
  <c r="I20" i="13" l="1"/>
  <c r="I22" i="13" s="1"/>
  <c r="I37" i="4"/>
  <c r="I23" i="13" l="1"/>
  <c r="J20" i="13" s="1"/>
  <c r="J22" i="13" s="1"/>
  <c r="J23" i="13" s="1"/>
  <c r="K20" i="13" s="1"/>
  <c r="K22" i="13" s="1"/>
  <c r="K23" i="13" s="1"/>
  <c r="L20" i="13" s="1"/>
  <c r="A1" i="2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4" s="1"/>
  <c r="B6" i="2"/>
  <c r="B15" i="2" s="1"/>
  <c r="L22" i="13" l="1"/>
  <c r="L23" i="13" s="1"/>
  <c r="M20" i="13" s="1"/>
  <c r="A2" i="12"/>
  <c r="A2" i="13"/>
  <c r="F4" i="5"/>
  <c r="I4" i="2"/>
  <c r="G4" i="3"/>
  <c r="I4" i="4"/>
  <c r="A2" i="2"/>
  <c r="A2" i="5"/>
  <c r="B56" i="4"/>
  <c r="A2" i="4"/>
  <c r="A2" i="3"/>
  <c r="C6" i="1"/>
  <c r="M22" i="13" l="1"/>
  <c r="M23" i="13" s="1"/>
  <c r="N20" i="13" s="1"/>
  <c r="N22" i="13" l="1"/>
  <c r="N23" i="13" s="1"/>
  <c r="O20" i="13" s="1"/>
  <c r="O22" i="13" l="1"/>
  <c r="O23" i="13" s="1"/>
  <c r="P20" i="13" s="1"/>
  <c r="P22" i="13" l="1"/>
  <c r="P23" i="13" s="1"/>
  <c r="Q20" i="13" s="1"/>
  <c r="Q22" i="13" l="1"/>
  <c r="Q23" i="13" s="1"/>
  <c r="R20" i="13" s="1"/>
  <c r="R22" i="13" l="1"/>
  <c r="R23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<sst xmlns="http://schemas.openxmlformats.org/spreadsheetml/2006/main" count="138" uniqueCount="100">
  <si>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</si>
  <si>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</si>
  <si>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</si>
  <si>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</si>
  <si>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</si>
  <si>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</si>
  <si>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</si>
  <si>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</si>
  <si>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</si>
  <si>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</si>
  <si>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</si>
  <si>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</si>
  <si>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</si>
  <si>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</si>
  <si>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</si>
  <si>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</si>
  <si>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</si>
  <si>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</si>
  <si>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</si>
  <si>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</si>
  <si>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</si>
  <si>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</si>
  <si>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</si>
  <si>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</si>
  <si>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</si>
  <si>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</si>
  <si>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</si>
  <si>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</si>
  <si>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</si>
  <si>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</si>
  <si>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</si>
  <si>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</si>
  <si>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</si>
  <si>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</si>
  <si>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</si>
  <si>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</si>
  <si>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</si>
  <si>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</si>
  <si>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</si>
  <si>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</si>
  <si>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</si>
  <si>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</si>
  <si>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</si>
  <si>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</si>
  <si>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</si>
  <si>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</si>
  <si>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</si>
  <si>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</si>
  <si>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</si>
  <si>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</si>
  <si>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</si>
  <si>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</si>
  <si>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</si>
  <si>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</si>
  <si>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</si>
  <si>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</si>
  <si>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</si>
  <si>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</si>
  <si>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</si>
  <si>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</si>
  <si>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</si>
  <si>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</si>
  <si>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</si>
  <si>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</si>
  <si>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</si>
  <si>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</si>
  <si>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</si>
  <si>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</si>
  <si>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</si>
  <si>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Example</t>
  </si>
  <si>
    <t>A$</t>
  </si>
  <si>
    <t>Summary</t>
  </si>
  <si>
    <t>SumProduct Pty Limited</t>
  </si>
  <si>
    <t>Example to demonstrate how dynamic arrays may be used to repeat calculation blocks.</t>
  </si>
  <si>
    <t>Control Account Input Data</t>
  </si>
  <si>
    <t>Inputs</t>
  </si>
  <si>
    <t>For Control Account Usage</t>
  </si>
  <si>
    <t>Number of Scenarios</t>
  </si>
  <si>
    <t>Op Bal</t>
  </si>
  <si>
    <t>Number of Periods</t>
  </si>
  <si>
    <t>Control Account</t>
  </si>
  <si>
    <t>Scenario Chosen</t>
  </si>
  <si>
    <t>Opening Balance</t>
  </si>
  <si>
    <t>Additions</t>
  </si>
  <si>
    <t>Deductions</t>
  </si>
  <si>
    <t>Closing Balance</t>
  </si>
  <si>
    <t>Example Output</t>
  </si>
  <si>
    <t>Simple Control Account</t>
  </si>
  <si>
    <t>Key Parameters</t>
  </si>
  <si>
    <t>Calculation Rows</t>
  </si>
  <si>
    <t>Gap Required</t>
  </si>
  <si>
    <t>Calculation Block</t>
  </si>
  <si>
    <t>Periods</t>
  </si>
  <si>
    <t>Scenarios</t>
  </si>
  <si>
    <t>Calcs</t>
  </si>
  <si>
    <t>Gap</t>
  </si>
  <si>
    <t>Block</t>
  </si>
  <si>
    <t>Outputs</t>
  </si>
  <si>
    <t>Concept</t>
  </si>
  <si>
    <t>Repeatable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</si>
</sst>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  <numFmt numFmtId="180" formatCode="&quot;Scenario &quot;0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i/>
      <sz val="10"/>
      <color theme="0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/>
      <top style="thin">
        <color indexed="64"/>
      </top>
      <bottom/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3" fillId="0" borderId="0" applyNumberFormat="0" applyFill="0" applyBorder="0" applyProtection="0"/>
    <xf numFmtId="0" fontId="26" fillId="0" borderId="0" applyNumberFormat="0" applyFill="0" applyBorder="0">
      <alignment horizontal="left"/>
      <protection locked="0"/>
    </xf>
    <xf numFmtId="0" fontId="14" fillId="0" borderId="0" applyNumberFormat="0" applyFill="0" applyBorder="0" applyProtection="0"/>
    <xf numFmtId="0" fontId="15" fillId="3" borderId="1" applyNumberFormat="0" applyProtection="0"/>
    <xf numFmtId="0" fontId="16" fillId="0" borderId="0" applyNumberFormat="0" applyFill="0" applyAlignment="0" applyProtection="0"/>
    <xf numFmtId="0" fontId="17" fillId="0" borderId="0" applyNumberFormat="0" applyFill="0" applyAlignment="0" applyProtection="0"/>
    <xf numFmtId="0" fontId="22" fillId="0" borderId="3" applyNumberFormat="0" applyAlignment="0">
      <alignment horizontal="center"/>
    </xf>
    <xf numFmtId="0" fontId="24" fillId="4" borderId="4" applyNumberFormat="0" applyAlignment="0">
      <protection locked="0"/>
    </xf>
    <xf numFmtId="0" fontId="3" fillId="0" borderId="0" applyNumberFormat="0" applyFill="0" applyBorder="0"/>
    <xf numFmtId="179" fontId="22" fillId="0" borderId="0" applyFill="0" applyBorder="0" applyProtection="0">
      <alignment horizontal="center"/>
    </xf>
    <xf numFmtId="178" fontId="23" fillId="0" borderId="0" applyFill="0" applyBorder="0" applyProtection="0">
      <alignment horizontal="center"/>
    </xf>
    <xf numFmtId="167" fontId="8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7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1" fillId="0" borderId="8" applyNumberFormat="0" applyFill="0" applyBorder="0"/>
    <xf numFmtId="168" fontId="1" fillId="0" borderId="0" applyFont="0" applyFill="0" applyBorder="0" applyAlignment="0" applyProtection="0"/>
    <xf numFmtId="0" fontId="25" fillId="7" borderId="2" applyNumberFormat="0" applyAlignment="0" applyProtection="0"/>
    <xf numFmtId="0" fontId="32" fillId="0" borderId="0" applyNumberFormat="0" applyFill="0" applyBorder="0" applyAlignment="0" applyProtection="0"/>
    <xf numFmtId="169" fontId="7" fillId="0" borderId="0" applyFill="0" applyBorder="0">
      <alignment horizontal="right" vertical="center"/>
    </xf>
    <xf numFmtId="170" fontId="7" fillId="0" borderId="0" applyFill="0" applyBorder="0">
      <alignment horizontal="right" vertical="center"/>
    </xf>
    <xf numFmtId="171" fontId="28" fillId="7" borderId="4">
      <alignment horizontal="center"/>
    </xf>
    <xf numFmtId="41" fontId="5" fillId="8" borderId="5" applyFont="0" applyAlignment="0"/>
    <xf numFmtId="0" fontId="12" fillId="11" borderId="0" applyNumberFormat="0">
      <alignment horizontal="center"/>
    </xf>
    <xf numFmtId="0" fontId="29" fillId="0" borderId="0" applyNumberFormat="0" applyFill="0" applyBorder="0" applyProtection="0"/>
    <xf numFmtId="0" fontId="30" fillId="9" borderId="9" applyNumberFormat="0" applyAlignment="0">
      <protection locked="0"/>
    </xf>
    <xf numFmtId="0" fontId="21" fillId="0" borderId="0" applyNumberFormat="0" applyFill="0" applyBorder="0" applyAlignment="0" applyProtection="0"/>
    <xf numFmtId="0" fontId="19" fillId="0" borderId="1" applyNumberFormat="0" applyFill="0" applyAlignment="0" applyProtection="0"/>
    <xf numFmtId="0" fontId="20" fillId="0" borderId="10" applyNumberFormat="0" applyFill="0" applyAlignment="0" applyProtection="0"/>
    <xf numFmtId="0" fontId="18" fillId="0" borderId="11" applyNumberFormat="0" applyFill="0" applyAlignment="0" applyProtection="0"/>
    <xf numFmtId="0" fontId="17" fillId="0" borderId="12" applyNumberFormat="0" applyFill="0" applyAlignment="0" applyProtection="0"/>
    <xf numFmtId="172" fontId="15" fillId="3" borderId="1"/>
  </cellStyleXfs>
  <cellXfs count="62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5" fillId="3" borderId="1" xfId="10"/>
    <xf numFmtId="0" fontId="16" fillId="0" borderId="0" xfId="11"/>
    <xf numFmtId="0" fontId="17" fillId="0" borderId="0" xfId="12"/>
    <xf numFmtId="0" fontId="22" fillId="0" borderId="3" xfId="13">
      <alignment horizontal="center"/>
    </xf>
    <xf numFmtId="166" fontId="22" fillId="0" borderId="3" xfId="13" applyNumberFormat="1">
      <alignment horizontal="center"/>
    </xf>
    <xf numFmtId="0" fontId="8" fillId="0" borderId="0" xfId="0" applyFont="1"/>
    <xf numFmtId="0" fontId="9" fillId="0" borderId="0" xfId="12" applyFont="1" applyAlignment="1">
      <alignment horizontal="left" vertical="center"/>
    </xf>
    <xf numFmtId="0" fontId="10" fillId="0" borderId="0" xfId="0" applyFont="1"/>
    <xf numFmtId="0" fontId="10" fillId="0" borderId="0" xfId="6" applyFont="1" applyAlignment="1">
      <alignment horizontal="left" vertical="center"/>
    </xf>
    <xf numFmtId="0" fontId="26" fillId="0" borderId="0" xfId="8">
      <alignment horizontal="left"/>
      <protection locked="0"/>
    </xf>
    <xf numFmtId="0" fontId="26" fillId="0" borderId="0" xfId="8" applyAlignment="1">
      <alignment horizontal="right"/>
      <protection locked="0"/>
    </xf>
    <xf numFmtId="0" fontId="12" fillId="11" borderId="0" xfId="33">
      <alignment horizontal="center"/>
    </xf>
    <xf numFmtId="0" fontId="13" fillId="0" borderId="0" xfId="7"/>
    <xf numFmtId="0" fontId="11" fillId="0" borderId="0" xfId="0" applyFont="1" applyAlignment="1">
      <alignment horizontal="left"/>
    </xf>
    <xf numFmtId="0" fontId="14" fillId="0" borderId="0" xfId="9"/>
    <xf numFmtId="0" fontId="0" fillId="0" borderId="0" xfId="0" applyAlignment="1">
      <alignment horizontal="left"/>
    </xf>
    <xf numFmtId="0" fontId="18" fillId="0" borderId="0" xfId="6"/>
    <xf numFmtId="0" fontId="31" fillId="0" borderId="0" xfId="25" applyBorder="1"/>
    <xf numFmtId="0" fontId="24" fillId="4" borderId="4" xfId="14">
      <protection locked="0"/>
    </xf>
    <xf numFmtId="0" fontId="11" fillId="0" borderId="0" xfId="0" applyFont="1"/>
    <xf numFmtId="0" fontId="22" fillId="0" borderId="3" xfId="13" applyAlignment="1"/>
    <xf numFmtId="167" fontId="8" fillId="5" borderId="4" xfId="18"/>
    <xf numFmtId="164" fontId="2" fillId="2" borderId="2" xfId="19">
      <alignment horizontal="center"/>
      <protection locked="0"/>
    </xf>
    <xf numFmtId="0" fontId="27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5" fillId="7" borderId="2" xfId="27"/>
    <xf numFmtId="0" fontId="32" fillId="0" borderId="0" xfId="28"/>
    <xf numFmtId="171" fontId="28" fillId="7" borderId="4" xfId="31">
      <alignment horizontal="center"/>
    </xf>
    <xf numFmtId="41" fontId="0" fillId="8" borderId="5" xfId="32" applyFont="1"/>
    <xf numFmtId="0" fontId="29" fillId="0" borderId="0" xfId="34"/>
    <xf numFmtId="0" fontId="30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3" fillId="0" borderId="0" xfId="17">
      <alignment horizontal="center"/>
    </xf>
    <xf numFmtId="0" fontId="3" fillId="0" borderId="0" xfId="15"/>
    <xf numFmtId="165" fontId="15" fillId="3" borderId="1" xfId="10" applyNumberFormat="1"/>
    <xf numFmtId="172" fontId="15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2" fillId="0" borderId="0" xfId="16" applyNumberFormat="1">
      <alignment horizontal="center"/>
    </xf>
    <xf numFmtId="0" fontId="24" fillId="4" borderId="4" xfId="14" applyAlignment="1">
      <alignment horizontal="center"/>
      <protection locked="0"/>
    </xf>
    <xf numFmtId="180" fontId="12" fillId="11" borderId="0" xfId="33" applyNumberFormat="1" applyAlignment="1">
      <alignment horizontal="left"/>
    </xf>
    <xf numFmtId="168" fontId="24" fillId="4" borderId="4" xfId="26" applyFont="1" applyFill="1" applyBorder="1" applyProtection="1">
      <protection locked="0"/>
    </xf>
    <xf numFmtId="168" fontId="27" fillId="6" borderId="5" xfId="21" applyNumberFormat="1"/>
    <xf numFmtId="168" fontId="23" fillId="0" borderId="13" xfId="26" applyFont="1" applyBorder="1"/>
    <xf numFmtId="168" fontId="23" fillId="0" borderId="7" xfId="26" applyFont="1" applyBorder="1"/>
    <xf numFmtId="168" fontId="27" fillId="6" borderId="5" xfId="26" applyFont="1" applyFill="1" applyBorder="1" applyAlignment="1">
      <alignment horizontal="center"/>
    </xf>
    <xf numFmtId="0" fontId="0" fillId="0" borderId="0" xfId="0" applyAlignment="1">
      <alignment horizontal="center"/>
    </xf>
    <xf numFmtId="168" fontId="22" fillId="0" borderId="3" xfId="13" applyNumberFormat="1" applyAlignment="1">
      <alignment horizontal="center"/>
    </xf>
    <xf numFmtId="168" fontId="23" fillId="0" borderId="3" xfId="13" applyNumberFormat="1" applyFont="1" applyAlignment="1">
      <alignment horizontal="center"/>
    </xf>
    <xf numFmtId="0" fontId="10" fillId="0" borderId="0" xfId="6" applyFont="1" applyAlignment="1">
      <alignment horizontal="left" vertical="center"/>
    </xf>
    <xf numFmtId="0" fontId="26" fillId="0" borderId="0" xfId="8">
      <alignment horizontal="left"/>
      <protection locked="0"/>
    </xf>
    <xf numFmtId="0" fontId="0" fillId="0" borderId="0" xfId="0"/>
    <xf numFmtId="0" fontId="12" fillId="11" borderId="0" xfId="33">
      <alignment horizontal="center"/>
    </xf>
    <xf numFmtId="0" fontId="22" fillId="0" borderId="3" xfId="13" applyAlignment="1">
      <alignment horizontal="left"/>
    </xf>
    <xf numFmtId="0" fontId="24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21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</font>
    </dxf>
    <dxf>
      <font>
        <b/>
        <i val="0"/>
      </font>
      <border>
        <top style="thin">
          <color auto="1"/>
        </top>
        <vertical/>
        <horizontal/>
      </border>
    </dxf>
    <dxf>
      <numFmt numFmtId="167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numFmt numFmtId="167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numFmt numFmtId="167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numFmt numFmtId="167" formatCode=";;;"/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20"/>
      <tableStyleElement type="firstRowStripe" dxfId="19"/>
      <tableStyleElement type="secondRowStrip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  <col min="10" max="10" width="16.28515625" customWidth="1"/>
  </cols>
  <sheetData>
    <row r="1" spans="1:19" x14ac:dyDescent="0.2">
      <c r="A1" s="11"/>
    </row>
    <row r="3" spans="1:19" x14ac:dyDescent="0.2">
      <c r="A3" s="11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Repeatable Calculations with Dynamic Arrays.xlsx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6" t="s">
        <v>73</v>
      </c>
      <c r="D17" s="56"/>
      <c r="E17" s="56"/>
      <c r="F17" s="56"/>
      <c r="G17" s="56"/>
      <c r="H17" s="56"/>
      <c r="I17" s="56"/>
      <c r="J17" s="56"/>
    </row>
    <row r="18" spans="3:10" ht="12.75" x14ac:dyDescent="0.2">
      <c r="C18" s="56"/>
      <c r="D18" s="56"/>
      <c r="E18" s="56"/>
      <c r="F18" s="56"/>
      <c r="G18" s="56"/>
      <c r="H18" s="56"/>
      <c r="I18" s="56"/>
      <c r="J18" s="56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7" t="s">
        <v>22</v>
      </c>
      <c r="H21" s="57"/>
      <c r="I21" s="57"/>
      <c r="J21" s="7"/>
    </row>
    <row r="22" spans="3:10" ht="12.75" x14ac:dyDescent="0.2">
      <c r="C22" s="10" t="s">
        <v>23</v>
      </c>
      <c r="D22" s="9"/>
      <c r="E22" s="7"/>
      <c r="F22" s="7"/>
      <c r="G22" s="57" t="s">
        <v>24</v>
      </c>
      <c r="H22" s="57"/>
      <c r="I22" s="57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Repeatable Calculations with Dynamic Arrays.xlsx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11" t="s">
        <v>26</v>
      </c>
    </row>
    <row r="10" spans="1:12" x14ac:dyDescent="0.2">
      <c r="F10" s="11" t="s">
        <v>27</v>
      </c>
    </row>
    <row r="11" spans="1:12" x14ac:dyDescent="0.2">
      <c r="F11" s="11" t="s">
        <v>0</v>
      </c>
    </row>
    <row r="12" spans="1:12" x14ac:dyDescent="0.2">
      <c r="F12" s="11" t="s">
        <v>75</v>
      </c>
    </row>
    <row r="13" spans="1:12" x14ac:dyDescent="0.2">
      <c r="F13" s="11" t="s">
        <v>98</v>
      </c>
    </row>
    <row r="14" spans="1:12" x14ac:dyDescent="0.2">
      <c r="F14" s="11" t="s">
        <v>99</v>
      </c>
    </row>
    <row r="15" spans="1:12" x14ac:dyDescent="0.2">
      <c r="F15" s="11" t="s">
        <v>66</v>
      </c>
    </row>
    <row r="16" spans="1:12" x14ac:dyDescent="0.2">
      <c r="F16" s="11"/>
    </row>
  </sheetData>
  <conditionalFormatting sqref="G4">
    <cfRule type="cellIs" dxfId="17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89745CFB-383F-4228-8B92-A6C1F045855A}"/>
    <hyperlink ref="F10" location="HL_3" display="Style Guide" xr:uid="{20541065-B416-4142-8B7C-09D743C9847C}"/>
    <hyperlink ref="F11" location="HL_4" display="Model Parameters" xr:uid="{9ACB52BD-82F9-47CD-AA63-97E35A178ADD}"/>
    <hyperlink ref="F12" location="HL_5" display="Inputs" xr:uid="{9C9F1D35-7CF8-40B1-9A83-E8AC71392CCF}"/>
    <hyperlink ref="F13" location="HL_6" display="Concept" xr:uid="{D15D764D-CDD0-4469-906B-6AD563C60A7C}"/>
    <hyperlink ref="F14" location="HL_7" display="Repeatable Calculations" xr:uid="{4B960946-84A4-4436-8D77-7C297487986C}"/>
    <hyperlink ref="F15" location="HL_8" display="Error Checks" xr:uid="{9AFE157A-34E7-44DE-A04B-162D25F4B54F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Repeatable Calculations with Dynamic Arrays.xlsx</v>
      </c>
    </row>
    <row r="3" spans="1:13" x14ac:dyDescent="0.2">
      <c r="A3" s="57" t="s">
        <v>1</v>
      </c>
      <c r="B3" s="57"/>
      <c r="C3" s="57"/>
      <c r="D3" s="57"/>
      <c r="E3" s="57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59" t="s">
        <v>29</v>
      </c>
      <c r="D8" s="59"/>
      <c r="E8" s="59"/>
      <c r="F8" s="59"/>
      <c r="G8" s="59"/>
      <c r="H8" s="13"/>
      <c r="I8" s="13" t="s">
        <v>30</v>
      </c>
      <c r="J8" s="13"/>
      <c r="K8" s="13" t="s">
        <v>31</v>
      </c>
    </row>
    <row r="9" spans="1:13" outlineLevel="1" x14ac:dyDescent="0.2">
      <c r="C9" s="58"/>
      <c r="D9" s="58"/>
      <c r="E9" s="58"/>
      <c r="F9" s="58"/>
      <c r="G9" s="58"/>
      <c r="K9" s="17"/>
    </row>
    <row r="10" spans="1:13" ht="20.25" outlineLevel="1" x14ac:dyDescent="0.3">
      <c r="C10" s="58" t="s">
        <v>32</v>
      </c>
      <c r="D10" s="58"/>
      <c r="E10" s="58"/>
      <c r="F10" s="58"/>
      <c r="G10" s="58"/>
      <c r="I10" s="14" t="str">
        <f>C10</f>
        <v>Sheet Title</v>
      </c>
      <c r="K10" s="15" t="s">
        <v>32</v>
      </c>
    </row>
    <row r="11" spans="1:13" ht="18" outlineLevel="1" x14ac:dyDescent="0.25">
      <c r="C11" s="58" t="s">
        <v>5</v>
      </c>
      <c r="D11" s="58"/>
      <c r="E11" s="58"/>
      <c r="F11" s="58"/>
      <c r="G11" s="58"/>
      <c r="I11" s="16" t="str">
        <f>C11</f>
        <v>Model Name</v>
      </c>
      <c r="K11" s="15" t="s">
        <v>5</v>
      </c>
    </row>
    <row r="12" spans="1:13" outlineLevel="1" x14ac:dyDescent="0.2">
      <c r="C12" s="58"/>
      <c r="D12" s="58"/>
      <c r="E12" s="58"/>
      <c r="F12" s="58"/>
      <c r="G12" s="58"/>
      <c r="K12" s="17"/>
    </row>
    <row r="13" spans="1:13" ht="16.5" outlineLevel="1" thickBot="1" x14ac:dyDescent="0.3">
      <c r="C13" s="58" t="s">
        <v>33</v>
      </c>
      <c r="D13" s="58"/>
      <c r="E13" s="58"/>
      <c r="F13" s="58"/>
      <c r="G13" s="58"/>
      <c r="I13" s="39" t="str">
        <f>C13</f>
        <v>Header 1</v>
      </c>
      <c r="K13" s="15" t="s">
        <v>33</v>
      </c>
    </row>
    <row r="14" spans="1:13" ht="17.25" outlineLevel="1" thickTop="1" x14ac:dyDescent="0.25">
      <c r="C14" s="58" t="s">
        <v>34</v>
      </c>
      <c r="D14" s="58"/>
      <c r="E14" s="58"/>
      <c r="F14" s="58"/>
      <c r="G14" s="58"/>
      <c r="I14" s="3" t="str">
        <f>C14</f>
        <v>Header 2</v>
      </c>
      <c r="K14" s="15" t="s">
        <v>34</v>
      </c>
    </row>
    <row r="15" spans="1:13" ht="15" outlineLevel="1" x14ac:dyDescent="0.25">
      <c r="C15" s="58" t="s">
        <v>35</v>
      </c>
      <c r="D15" s="58"/>
      <c r="E15" s="58"/>
      <c r="F15" s="58"/>
      <c r="G15" s="58"/>
      <c r="I15" s="4" t="str">
        <f>C15</f>
        <v>Header 3</v>
      </c>
      <c r="K15" s="15" t="s">
        <v>35</v>
      </c>
    </row>
    <row r="16" spans="1:13" ht="15" outlineLevel="1" x14ac:dyDescent="0.25">
      <c r="C16" s="58" t="s">
        <v>36</v>
      </c>
      <c r="D16" s="58"/>
      <c r="E16" s="58"/>
      <c r="F16" s="58"/>
      <c r="G16" s="58"/>
      <c r="I16" s="18" t="str">
        <f>C16</f>
        <v>Header 4</v>
      </c>
      <c r="K16" s="15" t="s">
        <v>36</v>
      </c>
    </row>
    <row r="17" spans="2:14" outlineLevel="1" x14ac:dyDescent="0.2">
      <c r="C17" s="58"/>
      <c r="D17" s="58"/>
      <c r="E17" s="58"/>
      <c r="F17" s="58"/>
      <c r="G17" s="58"/>
      <c r="K17" s="17"/>
    </row>
    <row r="18" spans="2:14" ht="15" outlineLevel="1" x14ac:dyDescent="0.25">
      <c r="C18" s="58" t="s">
        <v>37</v>
      </c>
      <c r="D18" s="58"/>
      <c r="E18" s="58"/>
      <c r="F18" s="58"/>
      <c r="G18" s="58"/>
      <c r="I18" s="19" t="str">
        <f>C18</f>
        <v>Notes</v>
      </c>
      <c r="K18" s="15" t="s">
        <v>37</v>
      </c>
    </row>
    <row r="19" spans="2:14" outlineLevel="1" x14ac:dyDescent="0.2">
      <c r="C19" s="58"/>
      <c r="D19" s="58"/>
      <c r="E19" s="58"/>
      <c r="F19" s="58"/>
      <c r="G19" s="58"/>
      <c r="K19" s="17"/>
      <c r="N19" s="19"/>
    </row>
    <row r="20" spans="2:14" ht="15" outlineLevel="1" x14ac:dyDescent="0.25">
      <c r="C20" s="58" t="s">
        <v>38</v>
      </c>
      <c r="D20" s="58"/>
      <c r="E20" s="58"/>
      <c r="F20" s="58"/>
      <c r="G20" s="58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59" t="s">
        <v>29</v>
      </c>
      <c r="D25" s="59"/>
      <c r="E25" s="59"/>
      <c r="F25" s="59"/>
      <c r="G25" s="59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8"/>
      <c r="D26" s="58"/>
      <c r="E26" s="58"/>
      <c r="F26" s="58"/>
      <c r="G26" s="58"/>
      <c r="K26" s="15"/>
    </row>
    <row r="27" spans="2:14" ht="15" outlineLevel="1" x14ac:dyDescent="0.25">
      <c r="C27" s="58" t="s">
        <v>40</v>
      </c>
      <c r="D27" s="58"/>
      <c r="E27" s="58"/>
      <c r="F27" s="58"/>
      <c r="G27" s="58"/>
      <c r="I27" s="20" t="s">
        <v>40</v>
      </c>
      <c r="K27" s="21" t="str">
        <f>C27</f>
        <v>Assumption</v>
      </c>
    </row>
    <row r="28" spans="2:14" ht="15" outlineLevel="1" x14ac:dyDescent="0.25">
      <c r="C28" s="58"/>
      <c r="D28" s="58"/>
      <c r="E28" s="58"/>
      <c r="F28" s="58"/>
      <c r="G28" s="58"/>
      <c r="K28" s="21"/>
    </row>
    <row r="29" spans="2:14" ht="15" outlineLevel="1" x14ac:dyDescent="0.25">
      <c r="C29" s="58" t="s">
        <v>41</v>
      </c>
      <c r="D29" s="58"/>
      <c r="E29" s="58"/>
      <c r="F29" s="58"/>
      <c r="G29" s="58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8"/>
      <c r="D30" s="58"/>
      <c r="E30" s="58"/>
      <c r="F30" s="58"/>
      <c r="G30" s="58"/>
      <c r="K30" s="21"/>
    </row>
    <row r="31" spans="2:14" ht="15" outlineLevel="1" x14ac:dyDescent="0.25">
      <c r="C31" s="58" t="s">
        <v>42</v>
      </c>
      <c r="D31" s="58"/>
      <c r="E31" s="58"/>
      <c r="F31" s="58"/>
      <c r="G31" s="58"/>
      <c r="I31" s="23"/>
      <c r="K31" s="21" t="str">
        <f>C31</f>
        <v>Empty</v>
      </c>
    </row>
    <row r="32" spans="2:14" ht="15" outlineLevel="1" x14ac:dyDescent="0.25">
      <c r="C32" s="58"/>
      <c r="D32" s="58"/>
      <c r="E32" s="58"/>
      <c r="F32" s="58"/>
      <c r="G32" s="58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8" t="s">
        <v>44</v>
      </c>
      <c r="D35" s="58"/>
      <c r="E35" s="58"/>
      <c r="F35" s="58"/>
      <c r="G35" s="58"/>
      <c r="I35" s="11" t="s">
        <v>44</v>
      </c>
      <c r="K35" s="21" t="str">
        <f>C35</f>
        <v>Hyperlink</v>
      </c>
    </row>
    <row r="36" spans="3:11" ht="15" outlineLevel="1" x14ac:dyDescent="0.25">
      <c r="C36" s="58"/>
      <c r="D36" s="58"/>
      <c r="E36" s="58"/>
      <c r="F36" s="58"/>
      <c r="G36" s="58"/>
      <c r="K36" s="21"/>
    </row>
    <row r="37" spans="3:11" ht="15" outlineLevel="1" x14ac:dyDescent="0.25">
      <c r="C37" s="58" t="s">
        <v>45</v>
      </c>
      <c r="D37" s="58"/>
      <c r="E37" s="58"/>
      <c r="F37" s="58"/>
      <c r="G37" s="58"/>
      <c r="I37" s="25" t="str">
        <f>'Error Checks'!E12</f>
        <v>Example</v>
      </c>
      <c r="K37" s="21" t="str">
        <f>C37</f>
        <v>Internal Reference</v>
      </c>
    </row>
    <row r="38" spans="3:11" ht="15" outlineLevel="1" x14ac:dyDescent="0.25">
      <c r="C38" s="58"/>
      <c r="D38" s="58"/>
      <c r="E38" s="58"/>
      <c r="F38" s="58"/>
      <c r="G38" s="58"/>
      <c r="K38" s="21"/>
    </row>
    <row r="39" spans="3:11" ht="15" outlineLevel="1" x14ac:dyDescent="0.25">
      <c r="C39" s="58" t="s">
        <v>46</v>
      </c>
      <c r="D39" s="58"/>
      <c r="E39" s="58"/>
      <c r="F39" s="58"/>
      <c r="G39" s="58"/>
      <c r="I39" s="26">
        <v>77</v>
      </c>
      <c r="K39" s="21" t="s">
        <v>47</v>
      </c>
    </row>
    <row r="40" spans="3:11" ht="15" outlineLevel="1" x14ac:dyDescent="0.25">
      <c r="C40" s="58"/>
      <c r="D40" s="58"/>
      <c r="E40" s="58"/>
      <c r="F40" s="58"/>
      <c r="G40" s="58"/>
      <c r="K40" s="21"/>
    </row>
    <row r="41" spans="3:11" ht="15" outlineLevel="1" x14ac:dyDescent="0.25">
      <c r="C41" s="58" t="s">
        <v>48</v>
      </c>
      <c r="D41" s="58"/>
      <c r="E41" s="58"/>
      <c r="F41" s="58"/>
      <c r="G41" s="58"/>
      <c r="I41" s="27">
        <f>I39</f>
        <v>77</v>
      </c>
      <c r="K41" s="21" t="str">
        <f>C41</f>
        <v>Line Total</v>
      </c>
    </row>
    <row r="42" spans="3:11" ht="15" outlineLevel="1" x14ac:dyDescent="0.25">
      <c r="C42" s="58"/>
      <c r="D42" s="58"/>
      <c r="E42" s="58"/>
      <c r="F42" s="58"/>
      <c r="G42" s="58"/>
      <c r="K42" s="21"/>
    </row>
    <row r="43" spans="3:11" ht="15" outlineLevel="1" x14ac:dyDescent="0.25">
      <c r="C43" s="58" t="s">
        <v>49</v>
      </c>
      <c r="D43" s="58"/>
      <c r="E43" s="58"/>
      <c r="F43" s="58"/>
      <c r="G43" s="58"/>
      <c r="I43" s="28">
        <v>365</v>
      </c>
      <c r="K43" s="21" t="str">
        <f>C43</f>
        <v>Parameter</v>
      </c>
    </row>
    <row r="44" spans="3:11" ht="15" outlineLevel="1" x14ac:dyDescent="0.25">
      <c r="C44" s="58"/>
      <c r="D44" s="58"/>
      <c r="E44" s="58"/>
      <c r="F44" s="58"/>
      <c r="G44" s="58"/>
      <c r="K44" s="21"/>
    </row>
    <row r="45" spans="3:11" ht="15" outlineLevel="1" x14ac:dyDescent="0.25">
      <c r="C45" s="58" t="s">
        <v>50</v>
      </c>
      <c r="D45" s="58"/>
      <c r="E45" s="58"/>
      <c r="F45" s="58"/>
      <c r="G45" s="58"/>
      <c r="I45" s="29" t="s">
        <v>51</v>
      </c>
      <c r="K45" s="21" t="str">
        <f>C45</f>
        <v>Range Name Description</v>
      </c>
    </row>
    <row r="46" spans="3:11" ht="15" outlineLevel="1" x14ac:dyDescent="0.25">
      <c r="C46" s="58"/>
      <c r="D46" s="58"/>
      <c r="E46" s="58"/>
      <c r="F46" s="58"/>
      <c r="G46" s="58"/>
      <c r="K46" s="21"/>
    </row>
    <row r="47" spans="3:11" ht="15" outlineLevel="1" x14ac:dyDescent="0.25">
      <c r="C47" s="58" t="s">
        <v>52</v>
      </c>
      <c r="D47" s="58"/>
      <c r="E47" s="58"/>
      <c r="F47" s="58"/>
      <c r="G47" s="58"/>
      <c r="I47" s="30">
        <f>ROW(C47)</f>
        <v>47</v>
      </c>
      <c r="K47" s="21" t="s">
        <v>53</v>
      </c>
    </row>
    <row r="48" spans="3:11" ht="15" outlineLevel="1" x14ac:dyDescent="0.25">
      <c r="C48" s="58"/>
      <c r="D48" s="58"/>
      <c r="E48" s="58"/>
      <c r="F48" s="58"/>
      <c r="G48" s="58"/>
      <c r="K48" s="21"/>
    </row>
    <row r="49" spans="2:13" ht="15" outlineLevel="1" x14ac:dyDescent="0.25">
      <c r="C49" s="58" t="s">
        <v>54</v>
      </c>
      <c r="D49" s="58"/>
      <c r="E49" s="58"/>
      <c r="F49" s="58"/>
      <c r="G49" s="58"/>
      <c r="I49" s="31">
        <f>I41</f>
        <v>77</v>
      </c>
      <c r="K49" s="21" t="str">
        <f>C49</f>
        <v>Row Summary</v>
      </c>
    </row>
    <row r="50" spans="2:13" ht="15" outlineLevel="1" x14ac:dyDescent="0.25">
      <c r="C50" s="58"/>
      <c r="D50" s="58"/>
      <c r="E50" s="58"/>
      <c r="F50" s="58"/>
      <c r="G50" s="58"/>
      <c r="K50" s="21"/>
    </row>
    <row r="51" spans="2:13" ht="15" outlineLevel="1" x14ac:dyDescent="0.25">
      <c r="C51" s="58" t="s">
        <v>55</v>
      </c>
      <c r="D51" s="58"/>
      <c r="E51" s="58"/>
      <c r="F51" s="58"/>
      <c r="G51" s="58"/>
      <c r="I51" s="32" t="s">
        <v>70</v>
      </c>
      <c r="K51" s="21" t="str">
        <f>C51</f>
        <v>Units</v>
      </c>
    </row>
    <row r="52" spans="2:13" ht="15" outlineLevel="1" x14ac:dyDescent="0.25">
      <c r="C52" s="58"/>
      <c r="D52" s="58"/>
      <c r="E52" s="58"/>
      <c r="F52" s="58"/>
      <c r="G52" s="58"/>
      <c r="K52" s="21"/>
    </row>
    <row r="53" spans="2:13" ht="15" outlineLevel="1" x14ac:dyDescent="0.25">
      <c r="C53" s="58" t="s">
        <v>56</v>
      </c>
      <c r="D53" s="58"/>
      <c r="E53" s="58"/>
      <c r="F53" s="58"/>
      <c r="G53" s="58"/>
      <c r="I53" s="33"/>
      <c r="K53" s="21" t="str">
        <f>C53</f>
        <v>WIP</v>
      </c>
    </row>
    <row r="54" spans="2:13" ht="15" outlineLevel="1" x14ac:dyDescent="0.25">
      <c r="C54" s="58"/>
      <c r="D54" s="58"/>
      <c r="E54" s="58"/>
      <c r="F54" s="58"/>
      <c r="G54" s="58"/>
      <c r="K54" s="21"/>
    </row>
    <row r="55" spans="2:13" outlineLevel="1" x14ac:dyDescent="0.2">
      <c r="C55" s="58"/>
      <c r="D55" s="58"/>
      <c r="E55" s="58"/>
      <c r="F55" s="58"/>
      <c r="G55" s="58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59" t="s">
        <v>29</v>
      </c>
      <c r="D58" s="59"/>
      <c r="E58" s="59"/>
      <c r="F58" s="59"/>
      <c r="G58" s="59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8" t="s">
        <v>58</v>
      </c>
      <c r="D60" s="58"/>
      <c r="E60" s="58"/>
      <c r="F60" s="58"/>
      <c r="G60" s="58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8"/>
      <c r="D61" s="58"/>
      <c r="E61" s="58"/>
      <c r="F61" s="58"/>
      <c r="G61" s="58"/>
      <c r="K61" s="21"/>
    </row>
    <row r="62" spans="2:13" ht="15" outlineLevel="1" x14ac:dyDescent="0.25">
      <c r="C62" s="58" t="s">
        <v>59</v>
      </c>
      <c r="D62" s="58"/>
      <c r="E62" s="58"/>
      <c r="F62" s="58"/>
      <c r="G62" s="58"/>
      <c r="I62" s="41">
        <v>-123456.789</v>
      </c>
      <c r="K62" s="21" t="str">
        <f t="shared" si="0"/>
        <v>Comma [0]</v>
      </c>
    </row>
    <row r="63" spans="2:13" ht="15" outlineLevel="1" x14ac:dyDescent="0.25">
      <c r="C63" s="58"/>
      <c r="D63" s="58"/>
      <c r="E63" s="58"/>
      <c r="F63" s="58"/>
      <c r="G63" s="58"/>
      <c r="K63" s="21"/>
    </row>
    <row r="64" spans="2:13" ht="15" outlineLevel="1" x14ac:dyDescent="0.25">
      <c r="C64" s="58" t="s">
        <v>60</v>
      </c>
      <c r="D64" s="58"/>
      <c r="E64" s="58"/>
      <c r="F64" s="58"/>
      <c r="G64" s="58"/>
      <c r="I64" s="43">
        <v>123456.789</v>
      </c>
      <c r="K64" s="21" t="str">
        <f t="shared" si="0"/>
        <v>Currency</v>
      </c>
    </row>
    <row r="65" spans="3:11" ht="15" outlineLevel="1" x14ac:dyDescent="0.25">
      <c r="C65" s="58"/>
      <c r="D65" s="58"/>
      <c r="E65" s="58"/>
      <c r="F65" s="58"/>
      <c r="G65" s="58"/>
      <c r="K65" s="21"/>
    </row>
    <row r="66" spans="3:11" ht="15" outlineLevel="1" x14ac:dyDescent="0.25">
      <c r="C66" s="58" t="s">
        <v>61</v>
      </c>
      <c r="D66" s="58"/>
      <c r="E66" s="58"/>
      <c r="F66" s="58"/>
      <c r="G66" s="58"/>
      <c r="I66" s="44">
        <v>123456.789</v>
      </c>
      <c r="K66" s="21" t="str">
        <f t="shared" si="0"/>
        <v>Currency [0]</v>
      </c>
    </row>
    <row r="67" spans="3:11" ht="15" outlineLevel="1" x14ac:dyDescent="0.25">
      <c r="C67" s="58"/>
      <c r="D67" s="58"/>
      <c r="E67" s="58"/>
      <c r="F67" s="58"/>
      <c r="G67" s="58"/>
      <c r="K67" s="21"/>
    </row>
    <row r="68" spans="3:11" ht="15" outlineLevel="1" x14ac:dyDescent="0.25">
      <c r="C68" s="58" t="s">
        <v>62</v>
      </c>
      <c r="D68" s="58"/>
      <c r="E68" s="58"/>
      <c r="F68" s="58"/>
      <c r="G68" s="58"/>
      <c r="I68" s="45">
        <f ca="1">TODAY()</f>
        <v>45186</v>
      </c>
      <c r="K68" s="21" t="str">
        <f>C68</f>
        <v>Date</v>
      </c>
    </row>
    <row r="69" spans="3:11" ht="15" outlineLevel="1" x14ac:dyDescent="0.25">
      <c r="C69" s="58"/>
      <c r="D69" s="58"/>
      <c r="E69" s="58"/>
      <c r="F69" s="58"/>
      <c r="G69" s="58"/>
      <c r="K69" s="21"/>
    </row>
    <row r="70" spans="3:11" ht="15" outlineLevel="1" x14ac:dyDescent="0.25">
      <c r="C70" s="58" t="s">
        <v>63</v>
      </c>
      <c r="D70" s="58"/>
      <c r="E70" s="58"/>
      <c r="F70" s="58"/>
      <c r="G70" s="58"/>
      <c r="I70" s="37">
        <f ca="1">TODAY()</f>
        <v>45186</v>
      </c>
      <c r="K70" s="21" t="str">
        <f>C70</f>
        <v>Date Heading</v>
      </c>
    </row>
    <row r="71" spans="3:11" ht="15" outlineLevel="1" x14ac:dyDescent="0.25">
      <c r="C71" s="58"/>
      <c r="D71" s="58"/>
      <c r="E71" s="58"/>
      <c r="F71" s="58"/>
      <c r="G71" s="58"/>
      <c r="K71" s="21"/>
    </row>
    <row r="72" spans="3:11" ht="15" outlineLevel="1" x14ac:dyDescent="0.25">
      <c r="C72" s="58" t="s">
        <v>64</v>
      </c>
      <c r="D72" s="58"/>
      <c r="E72" s="58"/>
      <c r="F72" s="58"/>
      <c r="G72" s="58"/>
      <c r="I72" s="34">
        <v>-123456.789</v>
      </c>
      <c r="K72" s="21" t="str">
        <f>C72</f>
        <v>Numbers 0</v>
      </c>
    </row>
    <row r="73" spans="3:11" ht="15" outlineLevel="1" x14ac:dyDescent="0.25">
      <c r="C73" s="58"/>
      <c r="D73" s="58"/>
      <c r="E73" s="58"/>
      <c r="F73" s="58"/>
      <c r="G73" s="58"/>
      <c r="K73" s="21"/>
    </row>
    <row r="74" spans="3:11" ht="15" outlineLevel="1" x14ac:dyDescent="0.25">
      <c r="C74" s="58" t="s">
        <v>65</v>
      </c>
      <c r="D74" s="58"/>
      <c r="E74" s="58"/>
      <c r="F74" s="58"/>
      <c r="G74" s="58"/>
      <c r="I74" s="35">
        <v>0.5</v>
      </c>
      <c r="K74" s="21" t="str">
        <f>C74</f>
        <v>Percent</v>
      </c>
    </row>
    <row r="75" spans="3:11" outlineLevel="1" x14ac:dyDescent="0.2">
      <c r="C75" s="58"/>
      <c r="D75" s="58"/>
      <c r="E75" s="58"/>
      <c r="F75" s="58"/>
      <c r="G75" s="58"/>
    </row>
    <row r="76" spans="3:11" outlineLevel="1" x14ac:dyDescent="0.2">
      <c r="C76" s="58"/>
      <c r="D76" s="58"/>
      <c r="E76" s="58"/>
      <c r="F76" s="58"/>
      <c r="G76" s="58"/>
    </row>
    <row r="77" spans="3:11" x14ac:dyDescent="0.2">
      <c r="C77" s="58"/>
      <c r="D77" s="58"/>
      <c r="E77" s="58"/>
      <c r="F77" s="58"/>
      <c r="G77" s="58"/>
    </row>
    <row r="78" spans="3:11" x14ac:dyDescent="0.2">
      <c r="C78" s="58"/>
      <c r="D78" s="58"/>
      <c r="E78" s="58"/>
      <c r="F78" s="58"/>
      <c r="G78" s="58"/>
    </row>
    <row r="79" spans="3:11" x14ac:dyDescent="0.2">
      <c r="C79" s="58"/>
      <c r="D79" s="58"/>
      <c r="E79" s="58"/>
      <c r="F79" s="58"/>
      <c r="G79" s="58"/>
    </row>
    <row r="80" spans="3:11" x14ac:dyDescent="0.2">
      <c r="C80" s="58"/>
      <c r="D80" s="58"/>
      <c r="E80" s="58"/>
      <c r="F80" s="58"/>
      <c r="G80" s="58"/>
    </row>
    <row r="81" spans="3:7" x14ac:dyDescent="0.2">
      <c r="C81" s="58"/>
      <c r="D81" s="58"/>
      <c r="E81" s="58"/>
      <c r="F81" s="58"/>
      <c r="G81" s="58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16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7"/>
      <c r="K1" s="57"/>
    </row>
    <row r="2" spans="1:18" ht="18" x14ac:dyDescent="0.25">
      <c r="A2" s="16" t="str">
        <f ca="1">Model_Name</f>
        <v>SP Repeatable Calculations with Dynamic Arrays.xlsx</v>
      </c>
    </row>
    <row r="3" spans="1:18" x14ac:dyDescent="0.2">
      <c r="A3" s="57" t="s">
        <v>1</v>
      </c>
      <c r="B3" s="57"/>
      <c r="C3" s="57"/>
      <c r="D3" s="57"/>
      <c r="E3" s="57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60" t="str">
        <f ca="1">IF(ISERROR(OR(FIND("[",CELL("filename",A1)),FIND("]",CELL("filename",A1)))),"",MID(CELL("filename",A1),FIND("[",CELL("filename",A1))+1,FIND("]",CELL("filename",A1))-FIND("[",CELL("filename",A1))-1))</f>
        <v>SP Repeatable Calculations with Dynamic Arrays.xlsx</v>
      </c>
      <c r="H11" s="60"/>
      <c r="I11" s="60"/>
      <c r="J11" s="60"/>
      <c r="K11" s="60"/>
      <c r="L11" s="60"/>
      <c r="M11" s="60"/>
      <c r="N11" s="60"/>
    </row>
    <row r="12" spans="1:18" outlineLevel="1" x14ac:dyDescent="0.2">
      <c r="E12" t="s">
        <v>6</v>
      </c>
      <c r="G12" s="61" t="s">
        <v>72</v>
      </c>
      <c r="H12" s="61"/>
      <c r="I12" s="61"/>
      <c r="J12" s="61"/>
      <c r="K12" s="61"/>
      <c r="L12" s="61"/>
      <c r="M12" s="61"/>
      <c r="N12" s="61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15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BC7C6-4E67-45AC-82AF-C9810FB90910}">
  <sheetPr>
    <outlinePr summaryBelow="0" summaryRight="0"/>
  </sheetPr>
  <dimension ref="A1:S26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x14ac:dyDescent="0.2"/>
  <cols>
    <col min="1" max="5" width="3.7109375" customWidth="1"/>
    <col min="6" max="6" width="10.42578125" bestFit="1" customWidth="1"/>
    <col min="7" max="7" width="10.7109375" bestFit="1" customWidth="1"/>
  </cols>
  <sheetData>
    <row r="1" spans="1:19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Inputs</v>
      </c>
    </row>
    <row r="2" spans="1:19" ht="18" x14ac:dyDescent="0.25">
      <c r="A2" s="16" t="str">
        <f ca="1">Model_Name</f>
        <v>SP Repeatable Calculations with Dynamic Arrays.xlsx</v>
      </c>
    </row>
    <row r="3" spans="1:19" x14ac:dyDescent="0.2">
      <c r="A3" s="57" t="s">
        <v>1</v>
      </c>
      <c r="B3" s="57"/>
      <c r="C3" s="57"/>
      <c r="D3" s="57"/>
      <c r="E3" s="57"/>
    </row>
    <row r="4" spans="1:19" ht="14.25" x14ac:dyDescent="0.2">
      <c r="E4" t="s">
        <v>2</v>
      </c>
      <c r="I4" s="1">
        <f>Overall_Error_Check</f>
        <v>0</v>
      </c>
    </row>
    <row r="5" spans="1:19" x14ac:dyDescent="0.2">
      <c r="A5" s="11"/>
    </row>
    <row r="6" spans="1:19" ht="16.5" thickBot="1" x14ac:dyDescent="0.3">
      <c r="B6" s="40">
        <f>MAX($B$5:$B5)+1</f>
        <v>1</v>
      </c>
      <c r="C6" s="2" t="s">
        <v>74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2.75" thickTop="1" x14ac:dyDescent="0.2"/>
    <row r="8" spans="1:19" ht="16.5" x14ac:dyDescent="0.25">
      <c r="C8" s="3" t="s">
        <v>75</v>
      </c>
    </row>
    <row r="10" spans="1:19" ht="15" x14ac:dyDescent="0.25">
      <c r="D10" s="4" t="s">
        <v>76</v>
      </c>
    </row>
    <row r="12" spans="1:19" x14ac:dyDescent="0.2">
      <c r="F12" t="s">
        <v>79</v>
      </c>
      <c r="H12" s="46">
        <v>10</v>
      </c>
    </row>
    <row r="13" spans="1:19" x14ac:dyDescent="0.2">
      <c r="F13" t="s">
        <v>77</v>
      </c>
      <c r="H13" s="46">
        <v>10</v>
      </c>
    </row>
    <row r="16" spans="1:19" x14ac:dyDescent="0.2">
      <c r="G16" s="13"/>
      <c r="H16" s="13" t="s">
        <v>78</v>
      </c>
      <c r="I16" s="13" cm="1">
        <f t="array" ref="I16:R16">_xlfn.SEQUENCE(1,Periods)</f>
        <v>1</v>
      </c>
      <c r="J16" s="13">
        <v>2</v>
      </c>
      <c r="K16" s="13">
        <v>3</v>
      </c>
      <c r="L16" s="13">
        <v>4</v>
      </c>
      <c r="M16" s="13">
        <v>5</v>
      </c>
      <c r="N16" s="13">
        <v>6</v>
      </c>
      <c r="O16" s="13">
        <v>7</v>
      </c>
      <c r="P16" s="13">
        <v>8</v>
      </c>
      <c r="Q16" s="13">
        <v>9</v>
      </c>
      <c r="R16" s="13">
        <v>10</v>
      </c>
    </row>
    <row r="17" spans="7:18" x14ac:dyDescent="0.2">
      <c r="G17" s="47" cm="1">
        <f t="array" ref="G17:G26">_xlfn.SEQUENCE(Scenarios)</f>
        <v>1</v>
      </c>
      <c r="H17" s="48">
        <v>489</v>
      </c>
      <c r="I17" s="48">
        <v>996</v>
      </c>
      <c r="J17" s="48">
        <v>668</v>
      </c>
      <c r="K17" s="48">
        <v>206</v>
      </c>
      <c r="L17" s="48">
        <v>908</v>
      </c>
      <c r="M17" s="48">
        <v>519</v>
      </c>
      <c r="N17" s="48">
        <v>649</v>
      </c>
      <c r="O17" s="48">
        <v>626</v>
      </c>
      <c r="P17" s="48">
        <v>237</v>
      </c>
      <c r="Q17" s="48">
        <v>860</v>
      </c>
      <c r="R17" s="48">
        <v>955</v>
      </c>
    </row>
    <row r="18" spans="7:18" x14ac:dyDescent="0.2">
      <c r="G18" s="47">
        <v>2</v>
      </c>
      <c r="H18" s="48">
        <v>171</v>
      </c>
      <c r="I18" s="48">
        <v>182</v>
      </c>
      <c r="J18" s="48">
        <v>120</v>
      </c>
      <c r="K18" s="48">
        <v>274</v>
      </c>
      <c r="L18" s="48">
        <v>415</v>
      </c>
      <c r="M18" s="48">
        <v>817</v>
      </c>
      <c r="N18" s="48">
        <v>725</v>
      </c>
      <c r="O18" s="48">
        <v>953</v>
      </c>
      <c r="P18" s="48">
        <v>287</v>
      </c>
      <c r="Q18" s="48">
        <v>363</v>
      </c>
      <c r="R18" s="48">
        <v>558</v>
      </c>
    </row>
    <row r="19" spans="7:18" x14ac:dyDescent="0.2">
      <c r="G19" s="47">
        <v>3</v>
      </c>
      <c r="H19" s="48">
        <v>516</v>
      </c>
      <c r="I19" s="48">
        <v>660</v>
      </c>
      <c r="J19" s="48">
        <v>574</v>
      </c>
      <c r="K19" s="48">
        <v>904</v>
      </c>
      <c r="L19" s="48">
        <v>648</v>
      </c>
      <c r="M19" s="48">
        <v>826</v>
      </c>
      <c r="N19" s="48">
        <v>725</v>
      </c>
      <c r="O19" s="48">
        <v>211</v>
      </c>
      <c r="P19" s="48">
        <v>385</v>
      </c>
      <c r="Q19" s="48">
        <v>563</v>
      </c>
      <c r="R19" s="48">
        <v>457</v>
      </c>
    </row>
    <row r="20" spans="7:18" x14ac:dyDescent="0.2">
      <c r="G20" s="47">
        <v>4</v>
      </c>
      <c r="H20" s="48">
        <v>739</v>
      </c>
      <c r="I20" s="48">
        <v>433</v>
      </c>
      <c r="J20" s="48">
        <v>107</v>
      </c>
      <c r="K20" s="48">
        <v>415</v>
      </c>
      <c r="L20" s="48">
        <v>177</v>
      </c>
      <c r="M20" s="48">
        <v>338</v>
      </c>
      <c r="N20" s="48">
        <v>443</v>
      </c>
      <c r="O20" s="48">
        <v>844</v>
      </c>
      <c r="P20" s="48">
        <v>537</v>
      </c>
      <c r="Q20" s="48">
        <v>728</v>
      </c>
      <c r="R20" s="48">
        <v>912</v>
      </c>
    </row>
    <row r="21" spans="7:18" x14ac:dyDescent="0.2">
      <c r="G21" s="47">
        <v>5</v>
      </c>
      <c r="H21" s="48">
        <v>503</v>
      </c>
      <c r="I21" s="48">
        <v>693</v>
      </c>
      <c r="J21" s="48">
        <v>578</v>
      </c>
      <c r="K21" s="48">
        <v>377</v>
      </c>
      <c r="L21" s="48">
        <v>992</v>
      </c>
      <c r="M21" s="48">
        <v>427</v>
      </c>
      <c r="N21" s="48">
        <v>160</v>
      </c>
      <c r="O21" s="48">
        <v>639</v>
      </c>
      <c r="P21" s="48">
        <v>448</v>
      </c>
      <c r="Q21" s="48">
        <v>675</v>
      </c>
      <c r="R21" s="48">
        <v>274</v>
      </c>
    </row>
    <row r="22" spans="7:18" x14ac:dyDescent="0.2">
      <c r="G22" s="47">
        <v>6</v>
      </c>
      <c r="H22" s="48">
        <v>124</v>
      </c>
      <c r="I22" s="48">
        <v>895</v>
      </c>
      <c r="J22" s="48">
        <v>817</v>
      </c>
      <c r="K22" s="48">
        <v>283</v>
      </c>
      <c r="L22" s="48">
        <v>120</v>
      </c>
      <c r="M22" s="48">
        <v>799</v>
      </c>
      <c r="N22" s="48">
        <v>834</v>
      </c>
      <c r="O22" s="48">
        <v>132</v>
      </c>
      <c r="P22" s="48">
        <v>878</v>
      </c>
      <c r="Q22" s="48">
        <v>723</v>
      </c>
      <c r="R22" s="48">
        <v>817</v>
      </c>
    </row>
    <row r="23" spans="7:18" x14ac:dyDescent="0.2">
      <c r="G23" s="47">
        <v>7</v>
      </c>
      <c r="H23" s="48">
        <v>574</v>
      </c>
      <c r="I23" s="48">
        <v>263</v>
      </c>
      <c r="J23" s="48">
        <v>251</v>
      </c>
      <c r="K23" s="48">
        <v>680</v>
      </c>
      <c r="L23" s="48">
        <v>586</v>
      </c>
      <c r="M23" s="48">
        <v>889</v>
      </c>
      <c r="N23" s="48">
        <v>748</v>
      </c>
      <c r="O23" s="48">
        <v>290</v>
      </c>
      <c r="P23" s="48">
        <v>952</v>
      </c>
      <c r="Q23" s="48">
        <v>668</v>
      </c>
      <c r="R23" s="48">
        <v>261</v>
      </c>
    </row>
    <row r="24" spans="7:18" x14ac:dyDescent="0.2">
      <c r="G24" s="47">
        <v>8</v>
      </c>
      <c r="H24" s="48">
        <v>610</v>
      </c>
      <c r="I24" s="48">
        <v>305</v>
      </c>
      <c r="J24" s="48">
        <v>262</v>
      </c>
      <c r="K24" s="48">
        <v>313</v>
      </c>
      <c r="L24" s="48">
        <v>172</v>
      </c>
      <c r="M24" s="48">
        <v>888</v>
      </c>
      <c r="N24" s="48">
        <v>689</v>
      </c>
      <c r="O24" s="48">
        <v>837</v>
      </c>
      <c r="P24" s="48">
        <v>519</v>
      </c>
      <c r="Q24" s="48">
        <v>414</v>
      </c>
      <c r="R24" s="48">
        <v>694</v>
      </c>
    </row>
    <row r="25" spans="7:18" x14ac:dyDescent="0.2">
      <c r="G25" s="47">
        <v>9</v>
      </c>
      <c r="H25" s="48">
        <v>419</v>
      </c>
      <c r="I25" s="48">
        <v>548</v>
      </c>
      <c r="J25" s="48">
        <v>461</v>
      </c>
      <c r="K25" s="48">
        <v>840</v>
      </c>
      <c r="L25" s="48">
        <v>869</v>
      </c>
      <c r="M25" s="48">
        <v>270</v>
      </c>
      <c r="N25" s="48">
        <v>130</v>
      </c>
      <c r="O25" s="48">
        <v>608</v>
      </c>
      <c r="P25" s="48">
        <v>320</v>
      </c>
      <c r="Q25" s="48">
        <v>277</v>
      </c>
      <c r="R25" s="48">
        <v>876</v>
      </c>
    </row>
    <row r="26" spans="7:18" x14ac:dyDescent="0.2">
      <c r="G26" s="47">
        <v>10</v>
      </c>
      <c r="H26" s="48">
        <v>949</v>
      </c>
      <c r="I26" s="48">
        <v>582</v>
      </c>
      <c r="J26" s="48">
        <v>612</v>
      </c>
      <c r="K26" s="48">
        <v>266</v>
      </c>
      <c r="L26" s="48">
        <v>979</v>
      </c>
      <c r="M26" s="48">
        <v>269</v>
      </c>
      <c r="N26" s="48">
        <v>339</v>
      </c>
      <c r="O26" s="48">
        <v>662</v>
      </c>
      <c r="P26" s="48">
        <v>160</v>
      </c>
      <c r="Q26" s="48">
        <v>134</v>
      </c>
      <c r="R26" s="48">
        <v>465</v>
      </c>
    </row>
  </sheetData>
  <mergeCells count="1">
    <mergeCell ref="A3:E3"/>
  </mergeCells>
  <conditionalFormatting sqref="I4">
    <cfRule type="cellIs" dxfId="14" priority="4" operator="notEqual">
      <formula>0</formula>
    </cfRule>
  </conditionalFormatting>
  <conditionalFormatting sqref="G17:G26">
    <cfRule type="cellIs" dxfId="13" priority="3" operator="equal">
      <formula>""</formula>
    </cfRule>
  </conditionalFormatting>
  <conditionalFormatting sqref="H16:R16">
    <cfRule type="cellIs" dxfId="12" priority="2" operator="equal">
      <formula>""</formula>
    </cfRule>
  </conditionalFormatting>
  <conditionalFormatting sqref="H17:R26">
    <cfRule type="expression" dxfId="11" priority="1">
      <formula>OR($G17="",H$16="")</formula>
    </cfRule>
  </conditionalFormatting>
  <dataValidations count="1">
    <dataValidation type="list" allowBlank="1" showInputMessage="1" showErrorMessage="1" sqref="H12:H13" xr:uid="{A7A74621-39B9-4CA1-BEFE-F50ECC293E1B}">
      <formula1>"1,2,3,4,5,6,7,8,9,10"</formula1>
    </dataValidation>
  </dataValidations>
  <hyperlinks>
    <hyperlink ref="A3:E3" location="HL_Navigator" tooltip="Go to Navigator (Table of Contents)" display="Navigator" xr:uid="{0660C907-EFB4-4D05-A52B-106E36E523F0}"/>
    <hyperlink ref="A3" location="HL_Navigator" display="Navigator" xr:uid="{70D01D5B-46D5-4D1C-97B9-6402534418D8}"/>
    <hyperlink ref="I4" location="Overall_Error_Check" tooltip="Go to Overall Error Check" display="Overall_Error_Check" xr:uid="{4223CE8C-33C8-4550-B397-CD02257A803C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08019-B825-4323-84CC-56EBB4E4AA21}">
  <sheetPr>
    <outlinePr summaryBelow="0" summaryRight="0"/>
  </sheetPr>
  <dimension ref="A1:S23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x14ac:dyDescent="0.2"/>
  <cols>
    <col min="1" max="5" width="3.7109375" customWidth="1"/>
  </cols>
  <sheetData>
    <row r="1" spans="1:19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Concept</v>
      </c>
    </row>
    <row r="2" spans="1:19" ht="18" x14ac:dyDescent="0.25">
      <c r="A2" s="16" t="str">
        <f ca="1">Model_Name</f>
        <v>SP Repeatable Calculations with Dynamic Arrays.xlsx</v>
      </c>
    </row>
    <row r="3" spans="1:19" x14ac:dyDescent="0.2">
      <c r="A3" s="57" t="s">
        <v>1</v>
      </c>
      <c r="B3" s="57"/>
      <c r="C3" s="57"/>
      <c r="D3" s="57"/>
      <c r="E3" s="57"/>
    </row>
    <row r="4" spans="1:19" ht="14.25" x14ac:dyDescent="0.2">
      <c r="E4" t="s">
        <v>2</v>
      </c>
      <c r="I4" s="1">
        <f>Overall_Error_Check</f>
        <v>0</v>
      </c>
    </row>
    <row r="5" spans="1:19" x14ac:dyDescent="0.2">
      <c r="A5" s="11"/>
    </row>
    <row r="6" spans="1:19" ht="16.5" thickBot="1" x14ac:dyDescent="0.3">
      <c r="B6" s="40">
        <f>MAX($B$5:$B5)+1</f>
        <v>1</v>
      </c>
      <c r="C6" s="2" t="s">
        <v>80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2.75" thickTop="1" x14ac:dyDescent="0.2"/>
    <row r="8" spans="1:19" ht="16.5" x14ac:dyDescent="0.25">
      <c r="C8" s="3" t="s">
        <v>40</v>
      </c>
    </row>
    <row r="10" spans="1:19" ht="15" x14ac:dyDescent="0.25">
      <c r="D10" s="4" t="s">
        <v>81</v>
      </c>
    </row>
    <row r="12" spans="1:19" x14ac:dyDescent="0.2">
      <c r="E12" t="str">
        <f>D10</f>
        <v>Scenario Chosen</v>
      </c>
      <c r="H12" s="46">
        <v>2</v>
      </c>
    </row>
    <row r="15" spans="1:19" ht="16.5" x14ac:dyDescent="0.25">
      <c r="C15" s="3" t="s">
        <v>86</v>
      </c>
    </row>
    <row r="17" spans="4:18" ht="15" x14ac:dyDescent="0.25">
      <c r="D17" s="4" t="s">
        <v>87</v>
      </c>
    </row>
    <row r="19" spans="4:18" x14ac:dyDescent="0.2">
      <c r="H19" s="13" t="s">
        <v>78</v>
      </c>
      <c r="I19" s="13" cm="1">
        <f t="array" ref="I19:R19">_xlfn.SEQUENCE(1,Periods)</f>
        <v>1</v>
      </c>
      <c r="J19" s="13">
        <v>2</v>
      </c>
      <c r="K19" s="13">
        <v>3</v>
      </c>
      <c r="L19" s="13">
        <v>4</v>
      </c>
      <c r="M19" s="13">
        <v>5</v>
      </c>
      <c r="N19" s="13">
        <v>6</v>
      </c>
      <c r="O19" s="13">
        <v>7</v>
      </c>
      <c r="P19" s="13">
        <v>8</v>
      </c>
      <c r="Q19" s="13">
        <v>9</v>
      </c>
      <c r="R19" s="13">
        <v>10</v>
      </c>
    </row>
    <row r="20" spans="4:18" ht="12.75" x14ac:dyDescent="0.2">
      <c r="F20" t="s">
        <v>82</v>
      </c>
      <c r="H20" s="23"/>
      <c r="I20" s="34">
        <f ca="1">IF(I$19="","",H23)</f>
        <v>171</v>
      </c>
      <c r="J20" s="34">
        <f t="shared" ref="J20:R20" ca="1" si="0">IF(J$19="","",I23)</f>
        <v>182</v>
      </c>
      <c r="K20" s="34">
        <f t="shared" ca="1" si="0"/>
        <v>120</v>
      </c>
      <c r="L20" s="34">
        <f t="shared" ca="1" si="0"/>
        <v>274</v>
      </c>
      <c r="M20" s="34">
        <f t="shared" ca="1" si="0"/>
        <v>415</v>
      </c>
      <c r="N20" s="34">
        <f t="shared" ca="1" si="0"/>
        <v>817</v>
      </c>
      <c r="O20" s="34">
        <f t="shared" ca="1" si="0"/>
        <v>725</v>
      </c>
      <c r="P20" s="34">
        <f t="shared" ca="1" si="0"/>
        <v>953</v>
      </c>
      <c r="Q20" s="34">
        <f t="shared" ca="1" si="0"/>
        <v>287</v>
      </c>
      <c r="R20" s="34">
        <f t="shared" ca="1" si="0"/>
        <v>363</v>
      </c>
    </row>
    <row r="21" spans="4:18" ht="12.75" x14ac:dyDescent="0.2">
      <c r="F21" t="s">
        <v>83</v>
      </c>
      <c r="H21" s="23"/>
      <c r="I21" s="34">
        <f ca="1">IF(I$19="","",OFFSET(Inputs!I$16,Scenario_Chosen,))</f>
        <v>182</v>
      </c>
      <c r="J21" s="34">
        <f ca="1">IF(J$19="","",OFFSET(Inputs!J$16,Scenario_Chosen,))</f>
        <v>120</v>
      </c>
      <c r="K21" s="34">
        <f ca="1">IF(K$19="","",OFFSET(Inputs!K$16,Scenario_Chosen,))</f>
        <v>274</v>
      </c>
      <c r="L21" s="34">
        <f ca="1">IF(L$19="","",OFFSET(Inputs!L$16,Scenario_Chosen,))</f>
        <v>415</v>
      </c>
      <c r="M21" s="34">
        <f ca="1">IF(M$19="","",OFFSET(Inputs!M$16,Scenario_Chosen,))</f>
        <v>817</v>
      </c>
      <c r="N21" s="34">
        <f ca="1">IF(N$19="","",OFFSET(Inputs!N$16,Scenario_Chosen,))</f>
        <v>725</v>
      </c>
      <c r="O21" s="34">
        <f ca="1">IF(O$19="","",OFFSET(Inputs!O$16,Scenario_Chosen,))</f>
        <v>953</v>
      </c>
      <c r="P21" s="34">
        <f ca="1">IF(P$19="","",OFFSET(Inputs!P$16,Scenario_Chosen,))</f>
        <v>287</v>
      </c>
      <c r="Q21" s="34">
        <f ca="1">IF(Q$19="","",OFFSET(Inputs!Q$16,Scenario_Chosen,))</f>
        <v>363</v>
      </c>
      <c r="R21" s="34">
        <f ca="1">IF(R$19="","",OFFSET(Inputs!R$16,Scenario_Chosen,))</f>
        <v>558</v>
      </c>
    </row>
    <row r="22" spans="4:18" ht="12.75" x14ac:dyDescent="0.2">
      <c r="F22" t="s">
        <v>84</v>
      </c>
      <c r="H22" s="23"/>
      <c r="I22" s="34">
        <f ca="1">IF(I$19="","",-I20)</f>
        <v>-171</v>
      </c>
      <c r="J22" s="34">
        <f t="shared" ref="J22:R22" ca="1" si="1">IF(J$19="","",-J20)</f>
        <v>-182</v>
      </c>
      <c r="K22" s="34">
        <f t="shared" ca="1" si="1"/>
        <v>-120</v>
      </c>
      <c r="L22" s="34">
        <f t="shared" ca="1" si="1"/>
        <v>-274</v>
      </c>
      <c r="M22" s="34">
        <f t="shared" ca="1" si="1"/>
        <v>-415</v>
      </c>
      <c r="N22" s="34">
        <f t="shared" ca="1" si="1"/>
        <v>-817</v>
      </c>
      <c r="O22" s="34">
        <f t="shared" ca="1" si="1"/>
        <v>-725</v>
      </c>
      <c r="P22" s="34">
        <f t="shared" ca="1" si="1"/>
        <v>-953</v>
      </c>
      <c r="Q22" s="34">
        <f t="shared" ca="1" si="1"/>
        <v>-287</v>
      </c>
      <c r="R22" s="34">
        <f t="shared" ca="1" si="1"/>
        <v>-363</v>
      </c>
    </row>
    <row r="23" spans="4:18" x14ac:dyDescent="0.2">
      <c r="F23" t="s">
        <v>85</v>
      </c>
      <c r="H23" s="49">
        <f ca="1">IF(H$19="","",IF(H$19=$H$19,OFFSET(Inputs!$H$16,Scenario_Chosen,),SUM(H20:H22)))</f>
        <v>171</v>
      </c>
      <c r="I23" s="50">
        <f ca="1">IF(I$19="","",IF(I$19=$H$19,OFFSET(Inputs!$H$16,Scenario_Chosen,),SUM(I20:I22)))</f>
        <v>182</v>
      </c>
      <c r="J23" s="51">
        <f ca="1">IF(J$19="","",IF(J$19=$H$19,OFFSET(Inputs!$H$16,Scenario_Chosen,),SUM(J20:J22)))</f>
        <v>120</v>
      </c>
      <c r="K23" s="51">
        <f ca="1">IF(K$19="","",IF(K$19=$H$19,OFFSET(Inputs!$H$16,Scenario_Chosen,),SUM(K20:K22)))</f>
        <v>274</v>
      </c>
      <c r="L23" s="51">
        <f ca="1">IF(L$19="","",IF(L$19=$H$19,OFFSET(Inputs!$H$16,Scenario_Chosen,),SUM(L20:L22)))</f>
        <v>415</v>
      </c>
      <c r="M23" s="51">
        <f ca="1">IF(M$19="","",IF(M$19=$H$19,OFFSET(Inputs!$H$16,Scenario_Chosen,),SUM(M20:M22)))</f>
        <v>817</v>
      </c>
      <c r="N23" s="51">
        <f ca="1">IF(N$19="","",IF(N$19=$H$19,OFFSET(Inputs!$H$16,Scenario_Chosen,),SUM(N20:N22)))</f>
        <v>725</v>
      </c>
      <c r="O23" s="51">
        <f ca="1">IF(O$19="","",IF(O$19=$H$19,OFFSET(Inputs!$H$16,Scenario_Chosen,),SUM(O20:O22)))</f>
        <v>953</v>
      </c>
      <c r="P23" s="51">
        <f ca="1">IF(P$19="","",IF(P$19=$H$19,OFFSET(Inputs!$H$16,Scenario_Chosen,),SUM(P20:P22)))</f>
        <v>287</v>
      </c>
      <c r="Q23" s="51">
        <f ca="1">IF(Q$19="","",IF(Q$19=$H$19,OFFSET(Inputs!$H$16,Scenario_Chosen,),SUM(Q20:Q22)))</f>
        <v>363</v>
      </c>
      <c r="R23" s="51">
        <f ca="1">IF(R$19="","",IF(R$19=$H$19,OFFSET(Inputs!$H$16,Scenario_Chosen,),SUM(R20:R22)))</f>
        <v>558</v>
      </c>
    </row>
  </sheetData>
  <mergeCells count="1">
    <mergeCell ref="A3:E3"/>
  </mergeCells>
  <conditionalFormatting sqref="I4">
    <cfRule type="cellIs" dxfId="10" priority="3" operator="notEqual">
      <formula>0</formula>
    </cfRule>
  </conditionalFormatting>
  <conditionalFormatting sqref="H19:R19">
    <cfRule type="cellIs" dxfId="9" priority="2" operator="equal">
      <formula>""</formula>
    </cfRule>
  </conditionalFormatting>
  <conditionalFormatting sqref="H20:R23">
    <cfRule type="expression" dxfId="8" priority="1">
      <formula>H$19=""</formula>
    </cfRule>
  </conditionalFormatting>
  <hyperlinks>
    <hyperlink ref="A3:E3" location="HL_Navigator" tooltip="Go to Navigator (Table of Contents)" display="Navigator" xr:uid="{0764904B-5CD6-4B0F-8C9C-0FCEECA9077F}"/>
    <hyperlink ref="A3" location="HL_Navigator" display="Navigator" xr:uid="{F9A3DD8A-3125-44CD-9DBB-4EAE07360BA4}"/>
    <hyperlink ref="I4" location="Overall_Error_Check" tooltip="Go to Overall Error Check" display="Overall_Error_Check" xr:uid="{A1A4D039-A74D-42C9-BEEB-1DA99E05F8CE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4370A05-AE7D-432F-A347-747518BD8861}">
          <x14:formula1>
            <xm:f>_xlfn.ANCHORARRAY(Inputs!$G$17)</xm:f>
          </x14:formula1>
          <xm:sqref>H12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48971-ED92-4877-8E3F-94F0C192F0F3}">
  <sheetPr>
    <outlinePr summaryBelow="0" summaryRight="0"/>
  </sheetPr>
  <dimension ref="A1:S106"/>
  <sheetViews>
    <sheetView showGridLines="0" zoomScaleNormal="100" workbookViewId="0">
      <pane ySplit="4" topLeftCell="A5" activePane="bottomLeft" state="frozen"/>
      <selection activeCell="H9" sqref="H9"/>
      <selection pane="bottomLeft" activeCell="A3" sqref="A3:E3"/>
    </sheetView>
  </sheetViews>
  <sheetFormatPr defaultRowHeight="12" x14ac:dyDescent="0.2"/>
  <cols>
    <col min="1" max="5" width="3.7109375" customWidth="1"/>
  </cols>
  <sheetData>
    <row r="1" spans="1:19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Repeatable Calculations</v>
      </c>
    </row>
    <row r="2" spans="1:19" ht="18" x14ac:dyDescent="0.25">
      <c r="A2" s="16" t="str">
        <f ca="1">Model_Name</f>
        <v>SP Repeatable Calculations with Dynamic Arrays.xlsx</v>
      </c>
    </row>
    <row r="3" spans="1:19" x14ac:dyDescent="0.2">
      <c r="A3" s="57" t="s">
        <v>1</v>
      </c>
      <c r="B3" s="57"/>
      <c r="C3" s="57"/>
      <c r="D3" s="57"/>
      <c r="E3" s="57"/>
    </row>
    <row r="4" spans="1:19" ht="14.25" x14ac:dyDescent="0.2">
      <c r="E4" t="s">
        <v>2</v>
      </c>
      <c r="I4" s="1">
        <f>Overall_Error_Check</f>
        <v>0</v>
      </c>
    </row>
    <row r="5" spans="1:19" x14ac:dyDescent="0.2">
      <c r="A5" s="11"/>
    </row>
    <row r="6" spans="1:19" ht="16.5" thickBot="1" x14ac:dyDescent="0.3">
      <c r="B6" s="40">
        <f>MAX($B$5:$B5)+1</f>
        <v>1</v>
      </c>
      <c r="C6" s="2" t="s">
        <v>88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2.75" thickTop="1" x14ac:dyDescent="0.2"/>
    <row r="8" spans="1:19" ht="16.5" x14ac:dyDescent="0.25">
      <c r="C8" s="3" t="str">
        <f>C6</f>
        <v>Key Parameters</v>
      </c>
    </row>
    <row r="10" spans="1:19" ht="15" x14ac:dyDescent="0.25">
      <c r="D10" s="4" t="s">
        <v>71</v>
      </c>
    </row>
    <row r="12" spans="1:19" ht="12.75" x14ac:dyDescent="0.2">
      <c r="E12" t="str">
        <f>Inputs!F12</f>
        <v>Number of Periods</v>
      </c>
      <c r="H12" s="52">
        <f>Periods</f>
        <v>10</v>
      </c>
      <c r="I12" s="29" t="s">
        <v>92</v>
      </c>
    </row>
    <row r="13" spans="1:19" ht="12.75" x14ac:dyDescent="0.2">
      <c r="E13" t="str">
        <f>Inputs!F13</f>
        <v>Number of Scenarios</v>
      </c>
      <c r="H13" s="52">
        <f>Scenarios</f>
        <v>10</v>
      </c>
      <c r="I13" s="29" t="s">
        <v>93</v>
      </c>
    </row>
    <row r="14" spans="1:19" x14ac:dyDescent="0.2">
      <c r="H14" s="53"/>
    </row>
    <row r="15" spans="1:19" ht="12.75" x14ac:dyDescent="0.2">
      <c r="E15" t="s">
        <v>89</v>
      </c>
      <c r="H15" s="54">
        <f>COUNTA(Concept!F20:F23)</f>
        <v>4</v>
      </c>
      <c r="I15" s="29" t="s">
        <v>94</v>
      </c>
    </row>
    <row r="16" spans="1:19" ht="12.75" x14ac:dyDescent="0.2">
      <c r="E16" t="s">
        <v>90</v>
      </c>
      <c r="H16" s="46">
        <v>2</v>
      </c>
      <c r="I16" s="29" t="s">
        <v>95</v>
      </c>
    </row>
    <row r="17" spans="2:19" ht="12.75" x14ac:dyDescent="0.2">
      <c r="E17" t="s">
        <v>91</v>
      </c>
      <c r="H17" s="55">
        <f>Calcs+Gap</f>
        <v>6</v>
      </c>
      <c r="I17" s="29" t="s">
        <v>96</v>
      </c>
    </row>
    <row r="20" spans="2:19" ht="16.5" thickBot="1" x14ac:dyDescent="0.3">
      <c r="B20" s="40">
        <f>MAX($B$5:$B19)+1</f>
        <v>2</v>
      </c>
      <c r="C20" s="2" t="str">
        <f ca="1">A1</f>
        <v>Repeatable Calculations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2:19" ht="12.75" thickTop="1" x14ac:dyDescent="0.2"/>
    <row r="22" spans="2:19" ht="16.5" x14ac:dyDescent="0.25">
      <c r="C22" s="3" t="s">
        <v>97</v>
      </c>
    </row>
    <row r="24" spans="2:19" ht="15" x14ac:dyDescent="0.25">
      <c r="D24" s="4" t="s">
        <v>71</v>
      </c>
    </row>
    <row r="26" spans="2:19" x14ac:dyDescent="0.2">
      <c r="H26" s="13" t="s">
        <v>78</v>
      </c>
      <c r="I26" s="13" cm="1">
        <f t="array" ref="I26:R26">_xlfn.SEQUENCE(1,Periods)</f>
        <v>1</v>
      </c>
      <c r="J26" s="13">
        <v>2</v>
      </c>
      <c r="K26" s="13">
        <v>3</v>
      </c>
      <c r="L26" s="13">
        <v>4</v>
      </c>
      <c r="M26" s="13">
        <v>5</v>
      </c>
      <c r="N26" s="13">
        <v>6</v>
      </c>
      <c r="O26" s="13">
        <v>7</v>
      </c>
      <c r="P26" s="13">
        <v>8</v>
      </c>
      <c r="Q26" s="13">
        <v>9</v>
      </c>
      <c r="R26" s="13">
        <v>10</v>
      </c>
    </row>
    <row r="27" spans="2:19" x14ac:dyDescent="0.2">
      <c r="E27" t="str" cm="1">
        <f t="array" aca="1" ref="E27:E86" ca="1">_xlfn.LET(_xlpm.counter, MOD(_xlfn.SEQUENCE(Scenarios * Block) - 1, Block) + 1,
IF(_xlpm.counter &gt; Calcs, "", _xlfn.MAP(_xlpm.counter, _xlfn.LAMBDA(_xlpm.x, OFFSET(Labels, _xlpm.x,)))))</f>
        <v>Opening Balance</v>
      </c>
      <c r="H27" s="34" t="str" cm="1">
        <f t="array" aca="1" ref="H27:R86" ca="1">_xlfn.LET(_xlpm.items, Scenarios,
_xlpm.calcrows, Calcs,
_xlpm.grouprows, Block,
_xlpm.periods,_xlfn.ANCHORARRAY( I26),
_xlpm.rowid, _xlfn.SEQUENCE(_xlpm.items * _xlpm.grouprows),
_xlpm.groupid, INT(_xlpm.rowid / _xlpm.grouprows) + 1,
_xlpm.calcid, MOD(_xlpm.rowid - 1, _xlpm.grouprows) + 1,
_xlfn.HSTACK(IF(_xlpm.calcid = _xlpm.calcrows, _xlfn.MAP(_xlpm.groupid, _xlfn.LAMBDA(_xlpm.x, OFFSET(OB_Base, _xlpm.x,))),""),
_xlfn.DROP(_xlfn.REDUCE("", _xlpm.periods, _xlfn.LAMBDA(_xlpm.col,_xlpm.period, _xlfn.HSTACK(_xlpm.col,
_xlfn.LET(_xlpm.opbal, _xlfn.MAP(_xlpm.groupid, _xlfn.LAMBDA(_xlpm.x, OFFSET(OB_Base, _xlpm.x, _xlpm.period-1))),
_xlpm.adds, _xlfn.MAP(_xlpm.groupid, _xlfn.LAMBDA(_xlpm.x, OFFSET(Period1, _xlpm.x, _xlpm.period-1))),
IF(_xlpm.calcid &gt; _xlpm.calcrows, "", CHOOSE(_xlpm.calcid,
_xlpm.opbal,
_xlpm.adds,
-_xlpm.opbal,
_xlpm.opbal + _xlpm.adds - _xlpm.opbal)))))),, 1)))</f>
        <v/>
      </c>
      <c r="I27" s="34">
        <f ca="1"/>
        <v>489</v>
      </c>
      <c r="J27" s="34">
        <f ca="1"/>
        <v>996</v>
      </c>
      <c r="K27" s="34">
        <f ca="1"/>
        <v>668</v>
      </c>
      <c r="L27" s="34">
        <f ca="1"/>
        <v>206</v>
      </c>
      <c r="M27" s="34">
        <f ca="1"/>
        <v>908</v>
      </c>
      <c r="N27" s="34">
        <f ca="1"/>
        <v>519</v>
      </c>
      <c r="O27" s="34">
        <f ca="1"/>
        <v>649</v>
      </c>
      <c r="P27" s="34">
        <f ca="1"/>
        <v>626</v>
      </c>
      <c r="Q27" s="34">
        <f ca="1"/>
        <v>237</v>
      </c>
      <c r="R27" s="34">
        <f ca="1"/>
        <v>860</v>
      </c>
    </row>
    <row r="28" spans="2:19" x14ac:dyDescent="0.2">
      <c r="E28" t="str">
        <f ca="1"/>
        <v>Additions</v>
      </c>
      <c r="H28" s="34" t="str">
        <f ca="1"/>
        <v/>
      </c>
      <c r="I28" s="34">
        <f ca="1"/>
        <v>996</v>
      </c>
      <c r="J28" s="34">
        <f ca="1"/>
        <v>668</v>
      </c>
      <c r="K28" s="34">
        <f ca="1"/>
        <v>206</v>
      </c>
      <c r="L28" s="34">
        <f ca="1"/>
        <v>908</v>
      </c>
      <c r="M28" s="34">
        <f ca="1"/>
        <v>519</v>
      </c>
      <c r="N28" s="34">
        <f ca="1"/>
        <v>649</v>
      </c>
      <c r="O28" s="34">
        <f ca="1"/>
        <v>626</v>
      </c>
      <c r="P28" s="34">
        <f ca="1"/>
        <v>237</v>
      </c>
      <c r="Q28" s="34">
        <f ca="1"/>
        <v>860</v>
      </c>
      <c r="R28" s="34">
        <f ca="1"/>
        <v>955</v>
      </c>
    </row>
    <row r="29" spans="2:19" x14ac:dyDescent="0.2">
      <c r="E29" t="str">
        <f ca="1"/>
        <v>Deductions</v>
      </c>
      <c r="H29" s="34" t="str">
        <f ca="1"/>
        <v/>
      </c>
      <c r="I29" s="34">
        <f ca="1"/>
        <v>-489</v>
      </c>
      <c r="J29" s="34">
        <f ca="1"/>
        <v>-996</v>
      </c>
      <c r="K29" s="34">
        <f ca="1"/>
        <v>-668</v>
      </c>
      <c r="L29" s="34">
        <f ca="1"/>
        <v>-206</v>
      </c>
      <c r="M29" s="34">
        <f ca="1"/>
        <v>-908</v>
      </c>
      <c r="N29" s="34">
        <f ca="1"/>
        <v>-519</v>
      </c>
      <c r="O29" s="34">
        <f ca="1"/>
        <v>-649</v>
      </c>
      <c r="P29" s="34">
        <f ca="1"/>
        <v>-626</v>
      </c>
      <c r="Q29" s="34">
        <f ca="1"/>
        <v>-237</v>
      </c>
      <c r="R29" s="34">
        <f ca="1"/>
        <v>-860</v>
      </c>
    </row>
    <row r="30" spans="2:19" x14ac:dyDescent="0.2">
      <c r="E30" t="str">
        <f ca="1"/>
        <v>Closing Balance</v>
      </c>
      <c r="H30" s="34">
        <f ca="1"/>
        <v>489</v>
      </c>
      <c r="I30" s="34">
        <f ca="1"/>
        <v>996</v>
      </c>
      <c r="J30" s="34">
        <f ca="1"/>
        <v>668</v>
      </c>
      <c r="K30" s="34">
        <f ca="1"/>
        <v>206</v>
      </c>
      <c r="L30" s="34">
        <f ca="1"/>
        <v>908</v>
      </c>
      <c r="M30" s="34">
        <f ca="1"/>
        <v>519</v>
      </c>
      <c r="N30" s="34">
        <f ca="1"/>
        <v>649</v>
      </c>
      <c r="O30" s="34">
        <f ca="1"/>
        <v>626</v>
      </c>
      <c r="P30" s="34">
        <f ca="1"/>
        <v>237</v>
      </c>
      <c r="Q30" s="34">
        <f ca="1"/>
        <v>860</v>
      </c>
      <c r="R30" s="34">
        <f ca="1"/>
        <v>955</v>
      </c>
    </row>
    <row r="31" spans="2:19" x14ac:dyDescent="0.2">
      <c r="E31" t="str">
        <f ca="1"/>
        <v/>
      </c>
      <c r="H31" s="34" t="str">
        <f ca="1"/>
        <v/>
      </c>
      <c r="I31" s="34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  <c r="O31" s="34" t="str">
        <f ca="1"/>
        <v/>
      </c>
      <c r="P31" s="34" t="str">
        <f ca="1"/>
        <v/>
      </c>
      <c r="Q31" s="34" t="str">
        <f ca="1"/>
        <v/>
      </c>
      <c r="R31" s="34" t="str">
        <f ca="1"/>
        <v/>
      </c>
    </row>
    <row r="32" spans="2:19" x14ac:dyDescent="0.2">
      <c r="E32" t="str">
        <f ca="1"/>
        <v/>
      </c>
      <c r="H32" s="34" t="str">
        <f ca="1"/>
        <v/>
      </c>
      <c r="I32" s="34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  <c r="O32" s="34" t="str">
        <f ca="1"/>
        <v/>
      </c>
      <c r="P32" s="34" t="str">
        <f ca="1"/>
        <v/>
      </c>
      <c r="Q32" s="34" t="str">
        <f ca="1"/>
        <v/>
      </c>
      <c r="R32" s="34" t="str">
        <f ca="1"/>
        <v/>
      </c>
    </row>
    <row r="33" spans="5:18" x14ac:dyDescent="0.2">
      <c r="E33" t="str">
        <f ca="1"/>
        <v>Opening Balance</v>
      </c>
      <c r="H33" s="34" t="str">
        <f ca="1"/>
        <v/>
      </c>
      <c r="I33" s="34">
        <f ca="1"/>
        <v>171</v>
      </c>
      <c r="J33" s="34">
        <f ca="1"/>
        <v>182</v>
      </c>
      <c r="K33" s="34">
        <f ca="1"/>
        <v>120</v>
      </c>
      <c r="L33" s="34">
        <f ca="1"/>
        <v>274</v>
      </c>
      <c r="M33" s="34">
        <f ca="1"/>
        <v>415</v>
      </c>
      <c r="N33" s="34">
        <f ca="1"/>
        <v>817</v>
      </c>
      <c r="O33" s="34">
        <f ca="1"/>
        <v>725</v>
      </c>
      <c r="P33" s="34">
        <f ca="1"/>
        <v>953</v>
      </c>
      <c r="Q33" s="34">
        <f ca="1"/>
        <v>287</v>
      </c>
      <c r="R33" s="34">
        <f ca="1"/>
        <v>363</v>
      </c>
    </row>
    <row r="34" spans="5:18" x14ac:dyDescent="0.2">
      <c r="E34" t="str">
        <f ca="1"/>
        <v>Additions</v>
      </c>
      <c r="H34" s="34" t="str">
        <f ca="1"/>
        <v/>
      </c>
      <c r="I34" s="34">
        <f ca="1"/>
        <v>182</v>
      </c>
      <c r="J34" s="34">
        <f ca="1"/>
        <v>120</v>
      </c>
      <c r="K34" s="34">
        <f ca="1"/>
        <v>274</v>
      </c>
      <c r="L34" s="34">
        <f ca="1"/>
        <v>415</v>
      </c>
      <c r="M34" s="34">
        <f ca="1"/>
        <v>817</v>
      </c>
      <c r="N34" s="34">
        <f ca="1"/>
        <v>725</v>
      </c>
      <c r="O34" s="34">
        <f ca="1"/>
        <v>953</v>
      </c>
      <c r="P34" s="34">
        <f ca="1"/>
        <v>287</v>
      </c>
      <c r="Q34" s="34">
        <f ca="1"/>
        <v>363</v>
      </c>
      <c r="R34" s="34">
        <f ca="1"/>
        <v>558</v>
      </c>
    </row>
    <row r="35" spans="5:18" x14ac:dyDescent="0.2">
      <c r="E35" t="str">
        <f ca="1"/>
        <v>Deductions</v>
      </c>
      <c r="H35" s="34" t="str">
        <f ca="1"/>
        <v/>
      </c>
      <c r="I35" s="34">
        <f ca="1"/>
        <v>-171</v>
      </c>
      <c r="J35" s="34">
        <f ca="1"/>
        <v>-182</v>
      </c>
      <c r="K35" s="34">
        <f ca="1"/>
        <v>-120</v>
      </c>
      <c r="L35" s="34">
        <f ca="1"/>
        <v>-274</v>
      </c>
      <c r="M35" s="34">
        <f ca="1"/>
        <v>-415</v>
      </c>
      <c r="N35" s="34">
        <f ca="1"/>
        <v>-817</v>
      </c>
      <c r="O35" s="34">
        <f ca="1"/>
        <v>-725</v>
      </c>
      <c r="P35" s="34">
        <f ca="1"/>
        <v>-953</v>
      </c>
      <c r="Q35" s="34">
        <f ca="1"/>
        <v>-287</v>
      </c>
      <c r="R35" s="34">
        <f ca="1"/>
        <v>-363</v>
      </c>
    </row>
    <row r="36" spans="5:18" x14ac:dyDescent="0.2">
      <c r="E36" t="str">
        <f ca="1"/>
        <v>Closing Balance</v>
      </c>
      <c r="H36" s="34">
        <f ca="1"/>
        <v>171</v>
      </c>
      <c r="I36" s="34">
        <f ca="1"/>
        <v>182</v>
      </c>
      <c r="J36" s="34">
        <f ca="1"/>
        <v>120</v>
      </c>
      <c r="K36" s="34">
        <f ca="1"/>
        <v>274</v>
      </c>
      <c r="L36" s="34">
        <f ca="1"/>
        <v>415</v>
      </c>
      <c r="M36" s="34">
        <f ca="1"/>
        <v>817</v>
      </c>
      <c r="N36" s="34">
        <f ca="1"/>
        <v>725</v>
      </c>
      <c r="O36" s="34">
        <f ca="1"/>
        <v>953</v>
      </c>
      <c r="P36" s="34">
        <f ca="1"/>
        <v>287</v>
      </c>
      <c r="Q36" s="34">
        <f ca="1"/>
        <v>363</v>
      </c>
      <c r="R36" s="34">
        <f ca="1"/>
        <v>558</v>
      </c>
    </row>
    <row r="37" spans="5:18" x14ac:dyDescent="0.2">
      <c r="E37" t="str">
        <f ca="1"/>
        <v/>
      </c>
      <c r="H37" s="34" t="str">
        <f ca="1"/>
        <v/>
      </c>
      <c r="I37" s="34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  <c r="O37" s="34" t="str">
        <f ca="1"/>
        <v/>
      </c>
      <c r="P37" s="34" t="str">
        <f ca="1"/>
        <v/>
      </c>
      <c r="Q37" s="34" t="str">
        <f ca="1"/>
        <v/>
      </c>
      <c r="R37" s="34" t="str">
        <f ca="1"/>
        <v/>
      </c>
    </row>
    <row r="38" spans="5:18" x14ac:dyDescent="0.2">
      <c r="E38" t="str">
        <f ca="1"/>
        <v/>
      </c>
      <c r="H38" s="34" t="str">
        <f ca="1"/>
        <v/>
      </c>
      <c r="I38" s="34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  <c r="O38" s="34" t="str">
        <f ca="1"/>
        <v/>
      </c>
      <c r="P38" s="34" t="str">
        <f ca="1"/>
        <v/>
      </c>
      <c r="Q38" s="34" t="str">
        <f ca="1"/>
        <v/>
      </c>
      <c r="R38" s="34" t="str">
        <f ca="1"/>
        <v/>
      </c>
    </row>
    <row r="39" spans="5:18" x14ac:dyDescent="0.2">
      <c r="E39" t="str">
        <f ca="1"/>
        <v>Opening Balance</v>
      </c>
      <c r="H39" s="34" t="str">
        <f ca="1"/>
        <v/>
      </c>
      <c r="I39" s="34">
        <f ca="1"/>
        <v>516</v>
      </c>
      <c r="J39" s="34">
        <f ca="1"/>
        <v>660</v>
      </c>
      <c r="K39" s="34">
        <f ca="1"/>
        <v>574</v>
      </c>
      <c r="L39" s="34">
        <f ca="1"/>
        <v>904</v>
      </c>
      <c r="M39" s="34">
        <f ca="1"/>
        <v>648</v>
      </c>
      <c r="N39" s="34">
        <f ca="1"/>
        <v>826</v>
      </c>
      <c r="O39" s="34">
        <f ca="1"/>
        <v>725</v>
      </c>
      <c r="P39" s="34">
        <f ca="1"/>
        <v>211</v>
      </c>
      <c r="Q39" s="34">
        <f ca="1"/>
        <v>385</v>
      </c>
      <c r="R39" s="34">
        <f ca="1"/>
        <v>563</v>
      </c>
    </row>
    <row r="40" spans="5:18" x14ac:dyDescent="0.2">
      <c r="E40" t="str">
        <f ca="1"/>
        <v>Additions</v>
      </c>
      <c r="H40" s="34" t="str">
        <f ca="1"/>
        <v/>
      </c>
      <c r="I40" s="34">
        <f ca="1"/>
        <v>660</v>
      </c>
      <c r="J40" s="34">
        <f ca="1"/>
        <v>574</v>
      </c>
      <c r="K40" s="34">
        <f ca="1"/>
        <v>904</v>
      </c>
      <c r="L40" s="34">
        <f ca="1"/>
        <v>648</v>
      </c>
      <c r="M40" s="34">
        <f ca="1"/>
        <v>826</v>
      </c>
      <c r="N40" s="34">
        <f ca="1"/>
        <v>725</v>
      </c>
      <c r="O40" s="34">
        <f ca="1"/>
        <v>211</v>
      </c>
      <c r="P40" s="34">
        <f ca="1"/>
        <v>385</v>
      </c>
      <c r="Q40" s="34">
        <f ca="1"/>
        <v>563</v>
      </c>
      <c r="R40" s="34">
        <f ca="1"/>
        <v>457</v>
      </c>
    </row>
    <row r="41" spans="5:18" x14ac:dyDescent="0.2">
      <c r="E41" t="str">
        <f ca="1"/>
        <v>Deductions</v>
      </c>
      <c r="H41" s="34" t="str">
        <f ca="1"/>
        <v/>
      </c>
      <c r="I41" s="34">
        <f ca="1"/>
        <v>-516</v>
      </c>
      <c r="J41" s="34">
        <f ca="1"/>
        <v>-660</v>
      </c>
      <c r="K41" s="34">
        <f ca="1"/>
        <v>-574</v>
      </c>
      <c r="L41" s="34">
        <f ca="1"/>
        <v>-904</v>
      </c>
      <c r="M41" s="34">
        <f ca="1"/>
        <v>-648</v>
      </c>
      <c r="N41" s="34">
        <f ca="1"/>
        <v>-826</v>
      </c>
      <c r="O41" s="34">
        <f ca="1"/>
        <v>-725</v>
      </c>
      <c r="P41" s="34">
        <f ca="1"/>
        <v>-211</v>
      </c>
      <c r="Q41" s="34">
        <f ca="1"/>
        <v>-385</v>
      </c>
      <c r="R41" s="34">
        <f ca="1"/>
        <v>-563</v>
      </c>
    </row>
    <row r="42" spans="5:18" x14ac:dyDescent="0.2">
      <c r="E42" t="str">
        <f ca="1"/>
        <v>Closing Balance</v>
      </c>
      <c r="H42" s="34">
        <f ca="1"/>
        <v>516</v>
      </c>
      <c r="I42" s="34">
        <f ca="1"/>
        <v>660</v>
      </c>
      <c r="J42" s="34">
        <f ca="1"/>
        <v>574</v>
      </c>
      <c r="K42" s="34">
        <f ca="1"/>
        <v>904</v>
      </c>
      <c r="L42" s="34">
        <f ca="1"/>
        <v>648</v>
      </c>
      <c r="M42" s="34">
        <f ca="1"/>
        <v>826</v>
      </c>
      <c r="N42" s="34">
        <f ca="1"/>
        <v>725</v>
      </c>
      <c r="O42" s="34">
        <f ca="1"/>
        <v>211</v>
      </c>
      <c r="P42" s="34">
        <f ca="1"/>
        <v>385</v>
      </c>
      <c r="Q42" s="34">
        <f ca="1"/>
        <v>563</v>
      </c>
      <c r="R42" s="34">
        <f ca="1"/>
        <v>457</v>
      </c>
    </row>
    <row r="43" spans="5:18" x14ac:dyDescent="0.2">
      <c r="E43" t="str">
        <f ca="1"/>
        <v/>
      </c>
      <c r="H43" s="34" t="str">
        <f ca="1"/>
        <v/>
      </c>
      <c r="I43" s="34" t="str">
        <f ca="1"/>
        <v/>
      </c>
      <c r="J43" s="34" t="str">
        <f ca="1"/>
        <v/>
      </c>
      <c r="K43" s="34" t="str">
        <f ca="1"/>
        <v/>
      </c>
      <c r="L43" s="34" t="str">
        <f ca="1"/>
        <v/>
      </c>
      <c r="M43" s="34" t="str">
        <f ca="1"/>
        <v/>
      </c>
      <c r="N43" s="34" t="str">
        <f ca="1"/>
        <v/>
      </c>
      <c r="O43" s="34" t="str">
        <f ca="1"/>
        <v/>
      </c>
      <c r="P43" s="34" t="str">
        <f ca="1"/>
        <v/>
      </c>
      <c r="Q43" s="34" t="str">
        <f ca="1"/>
        <v/>
      </c>
      <c r="R43" s="34" t="str">
        <f ca="1"/>
        <v/>
      </c>
    </row>
    <row r="44" spans="5:18" x14ac:dyDescent="0.2">
      <c r="E44" t="str">
        <f ca="1"/>
        <v/>
      </c>
      <c r="H44" s="34" t="str">
        <f ca="1"/>
        <v/>
      </c>
      <c r="I44" s="34" t="str">
        <f ca="1"/>
        <v/>
      </c>
      <c r="J44" s="34" t="str">
        <f ca="1"/>
        <v/>
      </c>
      <c r="K44" s="34" t="str">
        <f ca="1"/>
        <v/>
      </c>
      <c r="L44" s="34" t="str">
        <f ca="1"/>
        <v/>
      </c>
      <c r="M44" s="34" t="str">
        <f ca="1"/>
        <v/>
      </c>
      <c r="N44" s="34" t="str">
        <f ca="1"/>
        <v/>
      </c>
      <c r="O44" s="34" t="str">
        <f ca="1"/>
        <v/>
      </c>
      <c r="P44" s="34" t="str">
        <f ca="1"/>
        <v/>
      </c>
      <c r="Q44" s="34" t="str">
        <f ca="1"/>
        <v/>
      </c>
      <c r="R44" s="34" t="str">
        <f ca="1"/>
        <v/>
      </c>
    </row>
    <row r="45" spans="5:18" x14ac:dyDescent="0.2">
      <c r="E45" t="str">
        <f ca="1"/>
        <v>Opening Balance</v>
      </c>
      <c r="H45" s="34" t="str">
        <f ca="1"/>
        <v/>
      </c>
      <c r="I45" s="34">
        <f ca="1"/>
        <v>739</v>
      </c>
      <c r="J45" s="34">
        <f ca="1"/>
        <v>433</v>
      </c>
      <c r="K45" s="34">
        <f ca="1"/>
        <v>107</v>
      </c>
      <c r="L45" s="34">
        <f ca="1"/>
        <v>415</v>
      </c>
      <c r="M45" s="34">
        <f ca="1"/>
        <v>177</v>
      </c>
      <c r="N45" s="34">
        <f ca="1"/>
        <v>338</v>
      </c>
      <c r="O45" s="34">
        <f ca="1"/>
        <v>443</v>
      </c>
      <c r="P45" s="34">
        <f ca="1"/>
        <v>844</v>
      </c>
      <c r="Q45" s="34">
        <f ca="1"/>
        <v>537</v>
      </c>
      <c r="R45" s="34">
        <f ca="1"/>
        <v>728</v>
      </c>
    </row>
    <row r="46" spans="5:18" x14ac:dyDescent="0.2">
      <c r="E46" t="str">
        <f ca="1"/>
        <v>Additions</v>
      </c>
      <c r="H46" s="34" t="str">
        <f ca="1"/>
        <v/>
      </c>
      <c r="I46" s="34">
        <f ca="1"/>
        <v>433</v>
      </c>
      <c r="J46" s="34">
        <f ca="1"/>
        <v>107</v>
      </c>
      <c r="K46" s="34">
        <f ca="1"/>
        <v>415</v>
      </c>
      <c r="L46" s="34">
        <f ca="1"/>
        <v>177</v>
      </c>
      <c r="M46" s="34">
        <f ca="1"/>
        <v>338</v>
      </c>
      <c r="N46" s="34">
        <f ca="1"/>
        <v>443</v>
      </c>
      <c r="O46" s="34">
        <f ca="1"/>
        <v>844</v>
      </c>
      <c r="P46" s="34">
        <f ca="1"/>
        <v>537</v>
      </c>
      <c r="Q46" s="34">
        <f ca="1"/>
        <v>728</v>
      </c>
      <c r="R46" s="34">
        <f ca="1"/>
        <v>912</v>
      </c>
    </row>
    <row r="47" spans="5:18" x14ac:dyDescent="0.2">
      <c r="E47" t="str">
        <f ca="1"/>
        <v>Deductions</v>
      </c>
      <c r="H47" s="34" t="str">
        <f ca="1"/>
        <v/>
      </c>
      <c r="I47" s="34">
        <f ca="1"/>
        <v>-739</v>
      </c>
      <c r="J47" s="34">
        <f ca="1"/>
        <v>-433</v>
      </c>
      <c r="K47" s="34">
        <f ca="1"/>
        <v>-107</v>
      </c>
      <c r="L47" s="34">
        <f ca="1"/>
        <v>-415</v>
      </c>
      <c r="M47" s="34">
        <f ca="1"/>
        <v>-177</v>
      </c>
      <c r="N47" s="34">
        <f ca="1"/>
        <v>-338</v>
      </c>
      <c r="O47" s="34">
        <f ca="1"/>
        <v>-443</v>
      </c>
      <c r="P47" s="34">
        <f ca="1"/>
        <v>-844</v>
      </c>
      <c r="Q47" s="34">
        <f ca="1"/>
        <v>-537</v>
      </c>
      <c r="R47" s="34">
        <f ca="1"/>
        <v>-728</v>
      </c>
    </row>
    <row r="48" spans="5:18" x14ac:dyDescent="0.2">
      <c r="E48" t="str">
        <f ca="1"/>
        <v>Closing Balance</v>
      </c>
      <c r="H48" s="34">
        <f ca="1"/>
        <v>739</v>
      </c>
      <c r="I48" s="34">
        <f ca="1"/>
        <v>433</v>
      </c>
      <c r="J48" s="34">
        <f ca="1"/>
        <v>107</v>
      </c>
      <c r="K48" s="34">
        <f ca="1"/>
        <v>415</v>
      </c>
      <c r="L48" s="34">
        <f ca="1"/>
        <v>177</v>
      </c>
      <c r="M48" s="34">
        <f ca="1"/>
        <v>338</v>
      </c>
      <c r="N48" s="34">
        <f ca="1"/>
        <v>443</v>
      </c>
      <c r="O48" s="34">
        <f ca="1"/>
        <v>844</v>
      </c>
      <c r="P48" s="34">
        <f ca="1"/>
        <v>537</v>
      </c>
      <c r="Q48" s="34">
        <f ca="1"/>
        <v>728</v>
      </c>
      <c r="R48" s="34">
        <f ca="1"/>
        <v>912</v>
      </c>
    </row>
    <row r="49" spans="5:18" x14ac:dyDescent="0.2">
      <c r="E49" t="str">
        <f ca="1"/>
        <v/>
      </c>
      <c r="H49" s="34" t="str">
        <f ca="1"/>
        <v/>
      </c>
      <c r="I49" s="34" t="str">
        <f ca="1"/>
        <v/>
      </c>
      <c r="J49" s="34" t="str">
        <f ca="1"/>
        <v/>
      </c>
      <c r="K49" s="34" t="str">
        <f ca="1"/>
        <v/>
      </c>
      <c r="L49" s="34" t="str">
        <f ca="1"/>
        <v/>
      </c>
      <c r="M49" s="34" t="str">
        <f ca="1"/>
        <v/>
      </c>
      <c r="N49" s="34" t="str">
        <f ca="1"/>
        <v/>
      </c>
      <c r="O49" s="34" t="str">
        <f ca="1"/>
        <v/>
      </c>
      <c r="P49" s="34" t="str">
        <f ca="1"/>
        <v/>
      </c>
      <c r="Q49" s="34" t="str">
        <f ca="1"/>
        <v/>
      </c>
      <c r="R49" s="34" t="str">
        <f ca="1"/>
        <v/>
      </c>
    </row>
    <row r="50" spans="5:18" x14ac:dyDescent="0.2">
      <c r="E50" t="str">
        <f ca="1"/>
        <v/>
      </c>
      <c r="H50" s="34" t="str">
        <f ca="1"/>
        <v/>
      </c>
      <c r="I50" s="34" t="str">
        <f ca="1"/>
        <v/>
      </c>
      <c r="J50" s="34" t="str">
        <f ca="1"/>
        <v/>
      </c>
      <c r="K50" s="34" t="str">
        <f ca="1"/>
        <v/>
      </c>
      <c r="L50" s="34" t="str">
        <f ca="1"/>
        <v/>
      </c>
      <c r="M50" s="34" t="str">
        <f ca="1"/>
        <v/>
      </c>
      <c r="N50" s="34" t="str">
        <f ca="1"/>
        <v/>
      </c>
      <c r="O50" s="34" t="str">
        <f ca="1"/>
        <v/>
      </c>
      <c r="P50" s="34" t="str">
        <f ca="1"/>
        <v/>
      </c>
      <c r="Q50" s="34" t="str">
        <f ca="1"/>
        <v/>
      </c>
      <c r="R50" s="34" t="str">
        <f ca="1"/>
        <v/>
      </c>
    </row>
    <row r="51" spans="5:18" x14ac:dyDescent="0.2">
      <c r="E51" t="str">
        <f ca="1"/>
        <v>Opening Balance</v>
      </c>
      <c r="H51" s="34" t="str">
        <f ca="1"/>
        <v/>
      </c>
      <c r="I51" s="34">
        <f ca="1"/>
        <v>503</v>
      </c>
      <c r="J51" s="34">
        <f ca="1"/>
        <v>693</v>
      </c>
      <c r="K51" s="34">
        <f ca="1"/>
        <v>578</v>
      </c>
      <c r="L51" s="34">
        <f ca="1"/>
        <v>377</v>
      </c>
      <c r="M51" s="34">
        <f ca="1"/>
        <v>992</v>
      </c>
      <c r="N51" s="34">
        <f ca="1"/>
        <v>427</v>
      </c>
      <c r="O51" s="34">
        <f ca="1"/>
        <v>160</v>
      </c>
      <c r="P51" s="34">
        <f ca="1"/>
        <v>639</v>
      </c>
      <c r="Q51" s="34">
        <f ca="1"/>
        <v>448</v>
      </c>
      <c r="R51" s="34">
        <f ca="1"/>
        <v>675</v>
      </c>
    </row>
    <row r="52" spans="5:18" x14ac:dyDescent="0.2">
      <c r="E52" t="str">
        <f ca="1"/>
        <v>Additions</v>
      </c>
      <c r="H52" s="34" t="str">
        <f ca="1"/>
        <v/>
      </c>
      <c r="I52" s="34">
        <f ca="1"/>
        <v>693</v>
      </c>
      <c r="J52" s="34">
        <f ca="1"/>
        <v>578</v>
      </c>
      <c r="K52" s="34">
        <f ca="1"/>
        <v>377</v>
      </c>
      <c r="L52" s="34">
        <f ca="1"/>
        <v>992</v>
      </c>
      <c r="M52" s="34">
        <f ca="1"/>
        <v>427</v>
      </c>
      <c r="N52" s="34">
        <f ca="1"/>
        <v>160</v>
      </c>
      <c r="O52" s="34">
        <f ca="1"/>
        <v>639</v>
      </c>
      <c r="P52" s="34">
        <f ca="1"/>
        <v>448</v>
      </c>
      <c r="Q52" s="34">
        <f ca="1"/>
        <v>675</v>
      </c>
      <c r="R52" s="34">
        <f ca="1"/>
        <v>274</v>
      </c>
    </row>
    <row r="53" spans="5:18" x14ac:dyDescent="0.2">
      <c r="E53" t="str">
        <f ca="1"/>
        <v>Deductions</v>
      </c>
      <c r="H53" s="34" t="str">
        <f ca="1"/>
        <v/>
      </c>
      <c r="I53" s="34">
        <f ca="1"/>
        <v>-503</v>
      </c>
      <c r="J53" s="34">
        <f ca="1"/>
        <v>-693</v>
      </c>
      <c r="K53" s="34">
        <f ca="1"/>
        <v>-578</v>
      </c>
      <c r="L53" s="34">
        <f ca="1"/>
        <v>-377</v>
      </c>
      <c r="M53" s="34">
        <f ca="1"/>
        <v>-992</v>
      </c>
      <c r="N53" s="34">
        <f ca="1"/>
        <v>-427</v>
      </c>
      <c r="O53" s="34">
        <f ca="1"/>
        <v>-160</v>
      </c>
      <c r="P53" s="34">
        <f ca="1"/>
        <v>-639</v>
      </c>
      <c r="Q53" s="34">
        <f ca="1"/>
        <v>-448</v>
      </c>
      <c r="R53" s="34">
        <f ca="1"/>
        <v>-675</v>
      </c>
    </row>
    <row r="54" spans="5:18" x14ac:dyDescent="0.2">
      <c r="E54" t="str">
        <f ca="1"/>
        <v>Closing Balance</v>
      </c>
      <c r="H54" s="34">
        <f ca="1"/>
        <v>503</v>
      </c>
      <c r="I54" s="34">
        <f ca="1"/>
        <v>693</v>
      </c>
      <c r="J54" s="34">
        <f ca="1"/>
        <v>578</v>
      </c>
      <c r="K54" s="34">
        <f ca="1"/>
        <v>377</v>
      </c>
      <c r="L54" s="34">
        <f ca="1"/>
        <v>992</v>
      </c>
      <c r="M54" s="34">
        <f ca="1"/>
        <v>427</v>
      </c>
      <c r="N54" s="34">
        <f ca="1"/>
        <v>160</v>
      </c>
      <c r="O54" s="34">
        <f ca="1"/>
        <v>639</v>
      </c>
      <c r="P54" s="34">
        <f ca="1"/>
        <v>448</v>
      </c>
      <c r="Q54" s="34">
        <f ca="1"/>
        <v>675</v>
      </c>
      <c r="R54" s="34">
        <f ca="1"/>
        <v>274</v>
      </c>
    </row>
    <row r="55" spans="5:18" x14ac:dyDescent="0.2">
      <c r="E55" t="str">
        <f ca="1"/>
        <v/>
      </c>
      <c r="H55" s="34" t="str">
        <f ca="1"/>
        <v/>
      </c>
      <c r="I55" s="34" t="str">
        <f ca="1"/>
        <v/>
      </c>
      <c r="J55" s="34" t="str">
        <f ca="1"/>
        <v/>
      </c>
      <c r="K55" s="34" t="str">
        <f ca="1"/>
        <v/>
      </c>
      <c r="L55" s="34" t="str">
        <f ca="1"/>
        <v/>
      </c>
      <c r="M55" s="34" t="str">
        <f ca="1"/>
        <v/>
      </c>
      <c r="N55" s="34" t="str">
        <f ca="1"/>
        <v/>
      </c>
      <c r="O55" s="34" t="str">
        <f ca="1"/>
        <v/>
      </c>
      <c r="P55" s="34" t="str">
        <f ca="1"/>
        <v/>
      </c>
      <c r="Q55" s="34" t="str">
        <f ca="1"/>
        <v/>
      </c>
      <c r="R55" s="34" t="str">
        <f ca="1"/>
        <v/>
      </c>
    </row>
    <row r="56" spans="5:18" x14ac:dyDescent="0.2">
      <c r="E56" t="str">
        <f ca="1"/>
        <v/>
      </c>
      <c r="H56" s="34" t="str">
        <f ca="1"/>
        <v/>
      </c>
      <c r="I56" s="34" t="str">
        <f ca="1"/>
        <v/>
      </c>
      <c r="J56" s="34" t="str">
        <f ca="1"/>
        <v/>
      </c>
      <c r="K56" s="34" t="str">
        <f ca="1"/>
        <v/>
      </c>
      <c r="L56" s="34" t="str">
        <f ca="1"/>
        <v/>
      </c>
      <c r="M56" s="34" t="str">
        <f ca="1"/>
        <v/>
      </c>
      <c r="N56" s="34" t="str">
        <f ca="1"/>
        <v/>
      </c>
      <c r="O56" s="34" t="str">
        <f ca="1"/>
        <v/>
      </c>
      <c r="P56" s="34" t="str">
        <f ca="1"/>
        <v/>
      </c>
      <c r="Q56" s="34" t="str">
        <f ca="1"/>
        <v/>
      </c>
      <c r="R56" s="34" t="str">
        <f ca="1"/>
        <v/>
      </c>
    </row>
    <row r="57" spans="5:18" x14ac:dyDescent="0.2">
      <c r="E57" t="str">
        <f ca="1"/>
        <v>Opening Balance</v>
      </c>
      <c r="H57" s="34" t="str">
        <f ca="1"/>
        <v/>
      </c>
      <c r="I57" s="34">
        <f ca="1"/>
        <v>124</v>
      </c>
      <c r="J57" s="34">
        <f ca="1"/>
        <v>895</v>
      </c>
      <c r="K57" s="34">
        <f ca="1"/>
        <v>817</v>
      </c>
      <c r="L57" s="34">
        <f ca="1"/>
        <v>283</v>
      </c>
      <c r="M57" s="34">
        <f ca="1"/>
        <v>120</v>
      </c>
      <c r="N57" s="34">
        <f ca="1"/>
        <v>799</v>
      </c>
      <c r="O57" s="34">
        <f ca="1"/>
        <v>834</v>
      </c>
      <c r="P57" s="34">
        <f ca="1"/>
        <v>132</v>
      </c>
      <c r="Q57" s="34">
        <f ca="1"/>
        <v>878</v>
      </c>
      <c r="R57" s="34">
        <f ca="1"/>
        <v>723</v>
      </c>
    </row>
    <row r="58" spans="5:18" x14ac:dyDescent="0.2">
      <c r="E58" t="str">
        <f ca="1"/>
        <v>Additions</v>
      </c>
      <c r="H58" s="34" t="str">
        <f ca="1"/>
        <v/>
      </c>
      <c r="I58" s="34">
        <f ca="1"/>
        <v>895</v>
      </c>
      <c r="J58" s="34">
        <f ca="1"/>
        <v>817</v>
      </c>
      <c r="K58" s="34">
        <f ca="1"/>
        <v>283</v>
      </c>
      <c r="L58" s="34">
        <f ca="1"/>
        <v>120</v>
      </c>
      <c r="M58" s="34">
        <f ca="1"/>
        <v>799</v>
      </c>
      <c r="N58" s="34">
        <f ca="1"/>
        <v>834</v>
      </c>
      <c r="O58" s="34">
        <f ca="1"/>
        <v>132</v>
      </c>
      <c r="P58" s="34">
        <f ca="1"/>
        <v>878</v>
      </c>
      <c r="Q58" s="34">
        <f ca="1"/>
        <v>723</v>
      </c>
      <c r="R58" s="34">
        <f ca="1"/>
        <v>817</v>
      </c>
    </row>
    <row r="59" spans="5:18" x14ac:dyDescent="0.2">
      <c r="E59" t="str">
        <f ca="1"/>
        <v>Deductions</v>
      </c>
      <c r="H59" s="34" t="str">
        <f ca="1"/>
        <v/>
      </c>
      <c r="I59" s="34">
        <f ca="1"/>
        <v>-124</v>
      </c>
      <c r="J59" s="34">
        <f ca="1"/>
        <v>-895</v>
      </c>
      <c r="K59" s="34">
        <f ca="1"/>
        <v>-817</v>
      </c>
      <c r="L59" s="34">
        <f ca="1"/>
        <v>-283</v>
      </c>
      <c r="M59" s="34">
        <f ca="1"/>
        <v>-120</v>
      </c>
      <c r="N59" s="34">
        <f ca="1"/>
        <v>-799</v>
      </c>
      <c r="O59" s="34">
        <f ca="1"/>
        <v>-834</v>
      </c>
      <c r="P59" s="34">
        <f ca="1"/>
        <v>-132</v>
      </c>
      <c r="Q59" s="34">
        <f ca="1"/>
        <v>-878</v>
      </c>
      <c r="R59" s="34">
        <f ca="1"/>
        <v>-723</v>
      </c>
    </row>
    <row r="60" spans="5:18" x14ac:dyDescent="0.2">
      <c r="E60" t="str">
        <f ca="1"/>
        <v>Closing Balance</v>
      </c>
      <c r="H60" s="34">
        <f ca="1"/>
        <v>124</v>
      </c>
      <c r="I60" s="34">
        <f ca="1"/>
        <v>895</v>
      </c>
      <c r="J60" s="34">
        <f ca="1"/>
        <v>817</v>
      </c>
      <c r="K60" s="34">
        <f ca="1"/>
        <v>283</v>
      </c>
      <c r="L60" s="34">
        <f ca="1"/>
        <v>120</v>
      </c>
      <c r="M60" s="34">
        <f ca="1"/>
        <v>799</v>
      </c>
      <c r="N60" s="34">
        <f ca="1"/>
        <v>834</v>
      </c>
      <c r="O60" s="34">
        <f ca="1"/>
        <v>132</v>
      </c>
      <c r="P60" s="34">
        <f ca="1"/>
        <v>878</v>
      </c>
      <c r="Q60" s="34">
        <f ca="1"/>
        <v>723</v>
      </c>
      <c r="R60" s="34">
        <f ca="1"/>
        <v>817</v>
      </c>
    </row>
    <row r="61" spans="5:18" x14ac:dyDescent="0.2">
      <c r="E61" t="str">
        <f ca="1"/>
        <v/>
      </c>
      <c r="H61" s="34" t="str">
        <f ca="1"/>
        <v/>
      </c>
      <c r="I61" s="34" t="str">
        <f ca="1"/>
        <v/>
      </c>
      <c r="J61" s="34" t="str">
        <f ca="1"/>
        <v/>
      </c>
      <c r="K61" s="34" t="str">
        <f ca="1"/>
        <v/>
      </c>
      <c r="L61" s="34" t="str">
        <f ca="1"/>
        <v/>
      </c>
      <c r="M61" s="34" t="str">
        <f ca="1"/>
        <v/>
      </c>
      <c r="N61" s="34" t="str">
        <f ca="1"/>
        <v/>
      </c>
      <c r="O61" s="34" t="str">
        <f ca="1"/>
        <v/>
      </c>
      <c r="P61" s="34" t="str">
        <f ca="1"/>
        <v/>
      </c>
      <c r="Q61" s="34" t="str">
        <f ca="1"/>
        <v/>
      </c>
      <c r="R61" s="34" t="str">
        <f ca="1"/>
        <v/>
      </c>
    </row>
    <row r="62" spans="5:18" x14ac:dyDescent="0.2">
      <c r="E62" t="str">
        <f ca="1"/>
        <v/>
      </c>
      <c r="H62" s="34" t="str">
        <f ca="1"/>
        <v/>
      </c>
      <c r="I62" s="34" t="str">
        <f ca="1"/>
        <v/>
      </c>
      <c r="J62" s="34" t="str">
        <f ca="1"/>
        <v/>
      </c>
      <c r="K62" s="34" t="str">
        <f ca="1"/>
        <v/>
      </c>
      <c r="L62" s="34" t="str">
        <f ca="1"/>
        <v/>
      </c>
      <c r="M62" s="34" t="str">
        <f ca="1"/>
        <v/>
      </c>
      <c r="N62" s="34" t="str">
        <f ca="1"/>
        <v/>
      </c>
      <c r="O62" s="34" t="str">
        <f ca="1"/>
        <v/>
      </c>
      <c r="P62" s="34" t="str">
        <f ca="1"/>
        <v/>
      </c>
      <c r="Q62" s="34" t="str">
        <f ca="1"/>
        <v/>
      </c>
      <c r="R62" s="34" t="str">
        <f ca="1"/>
        <v/>
      </c>
    </row>
    <row r="63" spans="5:18" x14ac:dyDescent="0.2">
      <c r="E63" t="str">
        <f ca="1"/>
        <v>Opening Balance</v>
      </c>
      <c r="H63" s="34" t="str">
        <f ca="1"/>
        <v/>
      </c>
      <c r="I63" s="34">
        <f ca="1"/>
        <v>574</v>
      </c>
      <c r="J63" s="34">
        <f ca="1"/>
        <v>263</v>
      </c>
      <c r="K63" s="34">
        <f ca="1"/>
        <v>251</v>
      </c>
      <c r="L63" s="34">
        <f ca="1"/>
        <v>680</v>
      </c>
      <c r="M63" s="34">
        <f ca="1"/>
        <v>586</v>
      </c>
      <c r="N63" s="34">
        <f ca="1"/>
        <v>889</v>
      </c>
      <c r="O63" s="34">
        <f ca="1"/>
        <v>748</v>
      </c>
      <c r="P63" s="34">
        <f ca="1"/>
        <v>290</v>
      </c>
      <c r="Q63" s="34">
        <f ca="1"/>
        <v>952</v>
      </c>
      <c r="R63" s="34">
        <f ca="1"/>
        <v>668</v>
      </c>
    </row>
    <row r="64" spans="5:18" x14ac:dyDescent="0.2">
      <c r="E64" t="str">
        <f ca="1"/>
        <v>Additions</v>
      </c>
      <c r="H64" s="34" t="str">
        <f ca="1"/>
        <v/>
      </c>
      <c r="I64" s="34">
        <f ca="1"/>
        <v>263</v>
      </c>
      <c r="J64" s="34">
        <f ca="1"/>
        <v>251</v>
      </c>
      <c r="K64" s="34">
        <f ca="1"/>
        <v>680</v>
      </c>
      <c r="L64" s="34">
        <f ca="1"/>
        <v>586</v>
      </c>
      <c r="M64" s="34">
        <f ca="1"/>
        <v>889</v>
      </c>
      <c r="N64" s="34">
        <f ca="1"/>
        <v>748</v>
      </c>
      <c r="O64" s="34">
        <f ca="1"/>
        <v>290</v>
      </c>
      <c r="P64" s="34">
        <f ca="1"/>
        <v>952</v>
      </c>
      <c r="Q64" s="34">
        <f ca="1"/>
        <v>668</v>
      </c>
      <c r="R64" s="34">
        <f ca="1"/>
        <v>261</v>
      </c>
    </row>
    <row r="65" spans="5:18" x14ac:dyDescent="0.2">
      <c r="E65" t="str">
        <f ca="1"/>
        <v>Deductions</v>
      </c>
      <c r="H65" s="34" t="str">
        <f ca="1"/>
        <v/>
      </c>
      <c r="I65" s="34">
        <f ca="1"/>
        <v>-574</v>
      </c>
      <c r="J65" s="34">
        <f ca="1"/>
        <v>-263</v>
      </c>
      <c r="K65" s="34">
        <f ca="1"/>
        <v>-251</v>
      </c>
      <c r="L65" s="34">
        <f ca="1"/>
        <v>-680</v>
      </c>
      <c r="M65" s="34">
        <f ca="1"/>
        <v>-586</v>
      </c>
      <c r="N65" s="34">
        <f ca="1"/>
        <v>-889</v>
      </c>
      <c r="O65" s="34">
        <f ca="1"/>
        <v>-748</v>
      </c>
      <c r="P65" s="34">
        <f ca="1"/>
        <v>-290</v>
      </c>
      <c r="Q65" s="34">
        <f ca="1"/>
        <v>-952</v>
      </c>
      <c r="R65" s="34">
        <f ca="1"/>
        <v>-668</v>
      </c>
    </row>
    <row r="66" spans="5:18" x14ac:dyDescent="0.2">
      <c r="E66" t="str">
        <f ca="1"/>
        <v>Closing Balance</v>
      </c>
      <c r="H66" s="34">
        <f ca="1"/>
        <v>574</v>
      </c>
      <c r="I66" s="34">
        <f ca="1"/>
        <v>263</v>
      </c>
      <c r="J66" s="34">
        <f ca="1"/>
        <v>251</v>
      </c>
      <c r="K66" s="34">
        <f ca="1"/>
        <v>680</v>
      </c>
      <c r="L66" s="34">
        <f ca="1"/>
        <v>586</v>
      </c>
      <c r="M66" s="34">
        <f ca="1"/>
        <v>889</v>
      </c>
      <c r="N66" s="34">
        <f ca="1"/>
        <v>748</v>
      </c>
      <c r="O66" s="34">
        <f ca="1"/>
        <v>290</v>
      </c>
      <c r="P66" s="34">
        <f ca="1"/>
        <v>952</v>
      </c>
      <c r="Q66" s="34">
        <f ca="1"/>
        <v>668</v>
      </c>
      <c r="R66" s="34">
        <f ca="1"/>
        <v>261</v>
      </c>
    </row>
    <row r="67" spans="5:18" x14ac:dyDescent="0.2">
      <c r="E67" t="str">
        <f ca="1"/>
        <v/>
      </c>
      <c r="H67" s="34" t="str">
        <f ca="1"/>
        <v/>
      </c>
      <c r="I67" s="34" t="str">
        <f ca="1"/>
        <v/>
      </c>
      <c r="J67" s="34" t="str">
        <f ca="1"/>
        <v/>
      </c>
      <c r="K67" s="34" t="str">
        <f ca="1"/>
        <v/>
      </c>
      <c r="L67" s="34" t="str">
        <f ca="1"/>
        <v/>
      </c>
      <c r="M67" s="34" t="str">
        <f ca="1"/>
        <v/>
      </c>
      <c r="N67" s="34" t="str">
        <f ca="1"/>
        <v/>
      </c>
      <c r="O67" s="34" t="str">
        <f ca="1"/>
        <v/>
      </c>
      <c r="P67" s="34" t="str">
        <f ca="1"/>
        <v/>
      </c>
      <c r="Q67" s="34" t="str">
        <f ca="1"/>
        <v/>
      </c>
      <c r="R67" s="34" t="str">
        <f ca="1"/>
        <v/>
      </c>
    </row>
    <row r="68" spans="5:18" x14ac:dyDescent="0.2">
      <c r="E68" t="str">
        <f ca="1"/>
        <v/>
      </c>
      <c r="H68" s="34" t="str">
        <f ca="1"/>
        <v/>
      </c>
      <c r="I68" s="34" t="str">
        <f ca="1"/>
        <v/>
      </c>
      <c r="J68" s="34" t="str">
        <f ca="1"/>
        <v/>
      </c>
      <c r="K68" s="34" t="str">
        <f ca="1"/>
        <v/>
      </c>
      <c r="L68" s="34" t="str">
        <f ca="1"/>
        <v/>
      </c>
      <c r="M68" s="34" t="str">
        <f ca="1"/>
        <v/>
      </c>
      <c r="N68" s="34" t="str">
        <f ca="1"/>
        <v/>
      </c>
      <c r="O68" s="34" t="str">
        <f ca="1"/>
        <v/>
      </c>
      <c r="P68" s="34" t="str">
        <f ca="1"/>
        <v/>
      </c>
      <c r="Q68" s="34" t="str">
        <f ca="1"/>
        <v/>
      </c>
      <c r="R68" s="34" t="str">
        <f ca="1"/>
        <v/>
      </c>
    </row>
    <row r="69" spans="5:18" x14ac:dyDescent="0.2">
      <c r="E69" t="str">
        <f ca="1"/>
        <v>Opening Balance</v>
      </c>
      <c r="H69" s="34" t="str">
        <f ca="1"/>
        <v/>
      </c>
      <c r="I69" s="34">
        <f ca="1"/>
        <v>610</v>
      </c>
      <c r="J69" s="34">
        <f ca="1"/>
        <v>305</v>
      </c>
      <c r="K69" s="34">
        <f ca="1"/>
        <v>262</v>
      </c>
      <c r="L69" s="34">
        <f ca="1"/>
        <v>313</v>
      </c>
      <c r="M69" s="34">
        <f ca="1"/>
        <v>172</v>
      </c>
      <c r="N69" s="34">
        <f ca="1"/>
        <v>888</v>
      </c>
      <c r="O69" s="34">
        <f ca="1"/>
        <v>689</v>
      </c>
      <c r="P69" s="34">
        <f ca="1"/>
        <v>837</v>
      </c>
      <c r="Q69" s="34">
        <f ca="1"/>
        <v>519</v>
      </c>
      <c r="R69" s="34">
        <f ca="1"/>
        <v>414</v>
      </c>
    </row>
    <row r="70" spans="5:18" x14ac:dyDescent="0.2">
      <c r="E70" t="str">
        <f ca="1"/>
        <v>Additions</v>
      </c>
      <c r="H70" s="34" t="str">
        <f ca="1"/>
        <v/>
      </c>
      <c r="I70" s="34">
        <f ca="1"/>
        <v>305</v>
      </c>
      <c r="J70" s="34">
        <f ca="1"/>
        <v>262</v>
      </c>
      <c r="K70" s="34">
        <f ca="1"/>
        <v>313</v>
      </c>
      <c r="L70" s="34">
        <f ca="1"/>
        <v>172</v>
      </c>
      <c r="M70" s="34">
        <f ca="1"/>
        <v>888</v>
      </c>
      <c r="N70" s="34">
        <f ca="1"/>
        <v>689</v>
      </c>
      <c r="O70" s="34">
        <f ca="1"/>
        <v>837</v>
      </c>
      <c r="P70" s="34">
        <f ca="1"/>
        <v>519</v>
      </c>
      <c r="Q70" s="34">
        <f ca="1"/>
        <v>414</v>
      </c>
      <c r="R70" s="34">
        <f ca="1"/>
        <v>694</v>
      </c>
    </row>
    <row r="71" spans="5:18" x14ac:dyDescent="0.2">
      <c r="E71" t="str">
        <f ca="1"/>
        <v>Deductions</v>
      </c>
      <c r="H71" s="34" t="str">
        <f ca="1"/>
        <v/>
      </c>
      <c r="I71" s="34">
        <f ca="1"/>
        <v>-610</v>
      </c>
      <c r="J71" s="34">
        <f ca="1"/>
        <v>-305</v>
      </c>
      <c r="K71" s="34">
        <f ca="1"/>
        <v>-262</v>
      </c>
      <c r="L71" s="34">
        <f ca="1"/>
        <v>-313</v>
      </c>
      <c r="M71" s="34">
        <f ca="1"/>
        <v>-172</v>
      </c>
      <c r="N71" s="34">
        <f ca="1"/>
        <v>-888</v>
      </c>
      <c r="O71" s="34">
        <f ca="1"/>
        <v>-689</v>
      </c>
      <c r="P71" s="34">
        <f ca="1"/>
        <v>-837</v>
      </c>
      <c r="Q71" s="34">
        <f ca="1"/>
        <v>-519</v>
      </c>
      <c r="R71" s="34">
        <f ca="1"/>
        <v>-414</v>
      </c>
    </row>
    <row r="72" spans="5:18" x14ac:dyDescent="0.2">
      <c r="E72" t="str">
        <f ca="1"/>
        <v>Closing Balance</v>
      </c>
      <c r="H72" s="34">
        <f ca="1"/>
        <v>610</v>
      </c>
      <c r="I72" s="34">
        <f ca="1"/>
        <v>305</v>
      </c>
      <c r="J72" s="34">
        <f ca="1"/>
        <v>262</v>
      </c>
      <c r="K72" s="34">
        <f ca="1"/>
        <v>313</v>
      </c>
      <c r="L72" s="34">
        <f ca="1"/>
        <v>172</v>
      </c>
      <c r="M72" s="34">
        <f ca="1"/>
        <v>888</v>
      </c>
      <c r="N72" s="34">
        <f ca="1"/>
        <v>689</v>
      </c>
      <c r="O72" s="34">
        <f ca="1"/>
        <v>837</v>
      </c>
      <c r="P72" s="34">
        <f ca="1"/>
        <v>519</v>
      </c>
      <c r="Q72" s="34">
        <f ca="1"/>
        <v>414</v>
      </c>
      <c r="R72" s="34">
        <f ca="1"/>
        <v>694</v>
      </c>
    </row>
    <row r="73" spans="5:18" x14ac:dyDescent="0.2">
      <c r="E73" t="str">
        <f ca="1"/>
        <v/>
      </c>
      <c r="H73" s="34" t="str">
        <f ca="1"/>
        <v/>
      </c>
      <c r="I73" s="34" t="str">
        <f ca="1"/>
        <v/>
      </c>
      <c r="J73" s="34" t="str">
        <f ca="1"/>
        <v/>
      </c>
      <c r="K73" s="34" t="str">
        <f ca="1"/>
        <v/>
      </c>
      <c r="L73" s="34" t="str">
        <f ca="1"/>
        <v/>
      </c>
      <c r="M73" s="34" t="str">
        <f ca="1"/>
        <v/>
      </c>
      <c r="N73" s="34" t="str">
        <f ca="1"/>
        <v/>
      </c>
      <c r="O73" s="34" t="str">
        <f ca="1"/>
        <v/>
      </c>
      <c r="P73" s="34" t="str">
        <f ca="1"/>
        <v/>
      </c>
      <c r="Q73" s="34" t="str">
        <f ca="1"/>
        <v/>
      </c>
      <c r="R73" s="34" t="str">
        <f ca="1"/>
        <v/>
      </c>
    </row>
    <row r="74" spans="5:18" x14ac:dyDescent="0.2">
      <c r="E74" t="str">
        <f ca="1"/>
        <v/>
      </c>
      <c r="H74" s="34" t="str">
        <f ca="1"/>
        <v/>
      </c>
      <c r="I74" s="34" t="str">
        <f ca="1"/>
        <v/>
      </c>
      <c r="J74" s="34" t="str">
        <f ca="1"/>
        <v/>
      </c>
      <c r="K74" s="34" t="str">
        <f ca="1"/>
        <v/>
      </c>
      <c r="L74" s="34" t="str">
        <f ca="1"/>
        <v/>
      </c>
      <c r="M74" s="34" t="str">
        <f ca="1"/>
        <v/>
      </c>
      <c r="N74" s="34" t="str">
        <f ca="1"/>
        <v/>
      </c>
      <c r="O74" s="34" t="str">
        <f ca="1"/>
        <v/>
      </c>
      <c r="P74" s="34" t="str">
        <f ca="1"/>
        <v/>
      </c>
      <c r="Q74" s="34" t="str">
        <f ca="1"/>
        <v/>
      </c>
      <c r="R74" s="34" t="str">
        <f ca="1"/>
        <v/>
      </c>
    </row>
    <row r="75" spans="5:18" x14ac:dyDescent="0.2">
      <c r="E75" t="str">
        <f ca="1"/>
        <v>Opening Balance</v>
      </c>
      <c r="H75" s="34" t="str">
        <f ca="1"/>
        <v/>
      </c>
      <c r="I75" s="34">
        <f ca="1"/>
        <v>419</v>
      </c>
      <c r="J75" s="34">
        <f ca="1"/>
        <v>548</v>
      </c>
      <c r="K75" s="34">
        <f ca="1"/>
        <v>461</v>
      </c>
      <c r="L75" s="34">
        <f ca="1"/>
        <v>840</v>
      </c>
      <c r="M75" s="34">
        <f ca="1"/>
        <v>869</v>
      </c>
      <c r="N75" s="34">
        <f ca="1"/>
        <v>270</v>
      </c>
      <c r="O75" s="34">
        <f ca="1"/>
        <v>130</v>
      </c>
      <c r="P75" s="34">
        <f ca="1"/>
        <v>608</v>
      </c>
      <c r="Q75" s="34">
        <f ca="1"/>
        <v>320</v>
      </c>
      <c r="R75" s="34">
        <f ca="1"/>
        <v>277</v>
      </c>
    </row>
    <row r="76" spans="5:18" x14ac:dyDescent="0.2">
      <c r="E76" t="str">
        <f ca="1"/>
        <v>Additions</v>
      </c>
      <c r="H76" s="34" t="str">
        <f ca="1"/>
        <v/>
      </c>
      <c r="I76" s="34">
        <f ca="1"/>
        <v>548</v>
      </c>
      <c r="J76" s="34">
        <f ca="1"/>
        <v>461</v>
      </c>
      <c r="K76" s="34">
        <f ca="1"/>
        <v>840</v>
      </c>
      <c r="L76" s="34">
        <f ca="1"/>
        <v>869</v>
      </c>
      <c r="M76" s="34">
        <f ca="1"/>
        <v>270</v>
      </c>
      <c r="N76" s="34">
        <f ca="1"/>
        <v>130</v>
      </c>
      <c r="O76" s="34">
        <f ca="1"/>
        <v>608</v>
      </c>
      <c r="P76" s="34">
        <f ca="1"/>
        <v>320</v>
      </c>
      <c r="Q76" s="34">
        <f ca="1"/>
        <v>277</v>
      </c>
      <c r="R76" s="34">
        <f ca="1"/>
        <v>876</v>
      </c>
    </row>
    <row r="77" spans="5:18" x14ac:dyDescent="0.2">
      <c r="E77" t="str">
        <f ca="1"/>
        <v>Deductions</v>
      </c>
      <c r="H77" s="34" t="str">
        <f ca="1"/>
        <v/>
      </c>
      <c r="I77" s="34">
        <f ca="1"/>
        <v>-419</v>
      </c>
      <c r="J77" s="34">
        <f ca="1"/>
        <v>-548</v>
      </c>
      <c r="K77" s="34">
        <f ca="1"/>
        <v>-461</v>
      </c>
      <c r="L77" s="34">
        <f ca="1"/>
        <v>-840</v>
      </c>
      <c r="M77" s="34">
        <f ca="1"/>
        <v>-869</v>
      </c>
      <c r="N77" s="34">
        <f ca="1"/>
        <v>-270</v>
      </c>
      <c r="O77" s="34">
        <f ca="1"/>
        <v>-130</v>
      </c>
      <c r="P77" s="34">
        <f ca="1"/>
        <v>-608</v>
      </c>
      <c r="Q77" s="34">
        <f ca="1"/>
        <v>-320</v>
      </c>
      <c r="R77" s="34">
        <f ca="1"/>
        <v>-277</v>
      </c>
    </row>
    <row r="78" spans="5:18" x14ac:dyDescent="0.2">
      <c r="E78" t="str">
        <f ca="1"/>
        <v>Closing Balance</v>
      </c>
      <c r="H78" s="34">
        <f ca="1"/>
        <v>419</v>
      </c>
      <c r="I78" s="34">
        <f ca="1"/>
        <v>548</v>
      </c>
      <c r="J78" s="34">
        <f ca="1"/>
        <v>461</v>
      </c>
      <c r="K78" s="34">
        <f ca="1"/>
        <v>840</v>
      </c>
      <c r="L78" s="34">
        <f ca="1"/>
        <v>869</v>
      </c>
      <c r="M78" s="34">
        <f ca="1"/>
        <v>270</v>
      </c>
      <c r="N78" s="34">
        <f ca="1"/>
        <v>130</v>
      </c>
      <c r="O78" s="34">
        <f ca="1"/>
        <v>608</v>
      </c>
      <c r="P78" s="34">
        <f ca="1"/>
        <v>320</v>
      </c>
      <c r="Q78" s="34">
        <f ca="1"/>
        <v>277</v>
      </c>
      <c r="R78" s="34">
        <f ca="1"/>
        <v>876</v>
      </c>
    </row>
    <row r="79" spans="5:18" x14ac:dyDescent="0.2">
      <c r="E79" t="str">
        <f ca="1"/>
        <v/>
      </c>
      <c r="H79" s="34" t="str">
        <f ca="1"/>
        <v/>
      </c>
      <c r="I79" s="34" t="str">
        <f ca="1"/>
        <v/>
      </c>
      <c r="J79" s="34" t="str">
        <f ca="1"/>
        <v/>
      </c>
      <c r="K79" s="34" t="str">
        <f ca="1"/>
        <v/>
      </c>
      <c r="L79" s="34" t="str">
        <f ca="1"/>
        <v/>
      </c>
      <c r="M79" s="34" t="str">
        <f ca="1"/>
        <v/>
      </c>
      <c r="N79" s="34" t="str">
        <f ca="1"/>
        <v/>
      </c>
      <c r="O79" s="34" t="str">
        <f ca="1"/>
        <v/>
      </c>
      <c r="P79" s="34" t="str">
        <f ca="1"/>
        <v/>
      </c>
      <c r="Q79" s="34" t="str">
        <f ca="1"/>
        <v/>
      </c>
      <c r="R79" s="34" t="str">
        <f ca="1"/>
        <v/>
      </c>
    </row>
    <row r="80" spans="5:18" x14ac:dyDescent="0.2">
      <c r="E80" t="str">
        <f ca="1"/>
        <v/>
      </c>
      <c r="H80" s="34" t="str">
        <f ca="1"/>
        <v/>
      </c>
      <c r="I80" s="34" t="str">
        <f ca="1"/>
        <v/>
      </c>
      <c r="J80" s="34" t="str">
        <f ca="1"/>
        <v/>
      </c>
      <c r="K80" s="34" t="str">
        <f ca="1"/>
        <v/>
      </c>
      <c r="L80" s="34" t="str">
        <f ca="1"/>
        <v/>
      </c>
      <c r="M80" s="34" t="str">
        <f ca="1"/>
        <v/>
      </c>
      <c r="N80" s="34" t="str">
        <f ca="1"/>
        <v/>
      </c>
      <c r="O80" s="34" t="str">
        <f ca="1"/>
        <v/>
      </c>
      <c r="P80" s="34" t="str">
        <f ca="1"/>
        <v/>
      </c>
      <c r="Q80" s="34" t="str">
        <f ca="1"/>
        <v/>
      </c>
      <c r="R80" s="34" t="str">
        <f ca="1"/>
        <v/>
      </c>
    </row>
    <row r="81" spans="5:18" x14ac:dyDescent="0.2">
      <c r="E81" t="str">
        <f ca="1"/>
        <v>Opening Balance</v>
      </c>
      <c r="H81" s="34" t="str">
        <f ca="1"/>
        <v/>
      </c>
      <c r="I81" s="34">
        <f ca="1"/>
        <v>949</v>
      </c>
      <c r="J81" s="34">
        <f ca="1"/>
        <v>582</v>
      </c>
      <c r="K81" s="34">
        <f ca="1"/>
        <v>612</v>
      </c>
      <c r="L81" s="34">
        <f ca="1"/>
        <v>266</v>
      </c>
      <c r="M81" s="34">
        <f ca="1"/>
        <v>979</v>
      </c>
      <c r="N81" s="34">
        <f ca="1"/>
        <v>269</v>
      </c>
      <c r="O81" s="34">
        <f ca="1"/>
        <v>339</v>
      </c>
      <c r="P81" s="34">
        <f ca="1"/>
        <v>662</v>
      </c>
      <c r="Q81" s="34">
        <f ca="1"/>
        <v>160</v>
      </c>
      <c r="R81" s="34">
        <f ca="1"/>
        <v>134</v>
      </c>
    </row>
    <row r="82" spans="5:18" x14ac:dyDescent="0.2">
      <c r="E82" t="str">
        <f ca="1"/>
        <v>Additions</v>
      </c>
      <c r="H82" s="34" t="str">
        <f ca="1"/>
        <v/>
      </c>
      <c r="I82" s="34">
        <f ca="1"/>
        <v>582</v>
      </c>
      <c r="J82" s="34">
        <f ca="1"/>
        <v>612</v>
      </c>
      <c r="K82" s="34">
        <f ca="1"/>
        <v>266</v>
      </c>
      <c r="L82" s="34">
        <f ca="1"/>
        <v>979</v>
      </c>
      <c r="M82" s="34">
        <f ca="1"/>
        <v>269</v>
      </c>
      <c r="N82" s="34">
        <f ca="1"/>
        <v>339</v>
      </c>
      <c r="O82" s="34">
        <f ca="1"/>
        <v>662</v>
      </c>
      <c r="P82" s="34">
        <f ca="1"/>
        <v>160</v>
      </c>
      <c r="Q82" s="34">
        <f ca="1"/>
        <v>134</v>
      </c>
      <c r="R82" s="34">
        <f ca="1"/>
        <v>465</v>
      </c>
    </row>
    <row r="83" spans="5:18" x14ac:dyDescent="0.2">
      <c r="E83" t="str">
        <f ca="1"/>
        <v>Deductions</v>
      </c>
      <c r="H83" s="34" t="str">
        <f ca="1"/>
        <v/>
      </c>
      <c r="I83" s="34">
        <f ca="1"/>
        <v>-949</v>
      </c>
      <c r="J83" s="34">
        <f ca="1"/>
        <v>-582</v>
      </c>
      <c r="K83" s="34">
        <f ca="1"/>
        <v>-612</v>
      </c>
      <c r="L83" s="34">
        <f ca="1"/>
        <v>-266</v>
      </c>
      <c r="M83" s="34">
        <f ca="1"/>
        <v>-979</v>
      </c>
      <c r="N83" s="34">
        <f ca="1"/>
        <v>-269</v>
      </c>
      <c r="O83" s="34">
        <f ca="1"/>
        <v>-339</v>
      </c>
      <c r="P83" s="34">
        <f ca="1"/>
        <v>-662</v>
      </c>
      <c r="Q83" s="34">
        <f ca="1"/>
        <v>-160</v>
      </c>
      <c r="R83" s="34">
        <f ca="1"/>
        <v>-134</v>
      </c>
    </row>
    <row r="84" spans="5:18" x14ac:dyDescent="0.2">
      <c r="E84" t="str">
        <f ca="1"/>
        <v>Closing Balance</v>
      </c>
      <c r="H84" s="34">
        <f ca="1"/>
        <v>949</v>
      </c>
      <c r="I84" s="34">
        <f ca="1"/>
        <v>582</v>
      </c>
      <c r="J84" s="34">
        <f ca="1"/>
        <v>612</v>
      </c>
      <c r="K84" s="34">
        <f ca="1"/>
        <v>266</v>
      </c>
      <c r="L84" s="34">
        <f ca="1"/>
        <v>979</v>
      </c>
      <c r="M84" s="34">
        <f ca="1"/>
        <v>269</v>
      </c>
      <c r="N84" s="34">
        <f ca="1"/>
        <v>339</v>
      </c>
      <c r="O84" s="34">
        <f ca="1"/>
        <v>662</v>
      </c>
      <c r="P84" s="34">
        <f ca="1"/>
        <v>160</v>
      </c>
      <c r="Q84" s="34">
        <f ca="1"/>
        <v>134</v>
      </c>
      <c r="R84" s="34">
        <f ca="1"/>
        <v>465</v>
      </c>
    </row>
    <row r="85" spans="5:18" x14ac:dyDescent="0.2">
      <c r="E85" t="str">
        <f ca="1"/>
        <v/>
      </c>
      <c r="H85" s="34" t="str">
        <f ca="1"/>
        <v/>
      </c>
      <c r="I85" s="34" t="str">
        <f ca="1"/>
        <v/>
      </c>
      <c r="J85" s="34" t="str">
        <f ca="1"/>
        <v/>
      </c>
      <c r="K85" s="34" t="str">
        <f ca="1"/>
        <v/>
      </c>
      <c r="L85" s="34" t="str">
        <f ca="1"/>
        <v/>
      </c>
      <c r="M85" s="34" t="str">
        <f ca="1"/>
        <v/>
      </c>
      <c r="N85" s="34" t="str">
        <f ca="1"/>
        <v/>
      </c>
      <c r="O85" s="34" t="str">
        <f ca="1"/>
        <v/>
      </c>
      <c r="P85" s="34" t="str">
        <f ca="1"/>
        <v/>
      </c>
      <c r="Q85" s="34" t="str">
        <f ca="1"/>
        <v/>
      </c>
      <c r="R85" s="34" t="str">
        <f ca="1"/>
        <v/>
      </c>
    </row>
    <row r="86" spans="5:18" x14ac:dyDescent="0.2">
      <c r="E86" t="str">
        <f ca="1"/>
        <v/>
      </c>
      <c r="H86" s="34" t="str">
        <f ca="1"/>
        <v/>
      </c>
      <c r="I86" s="34" t="str">
        <f ca="1"/>
        <v/>
      </c>
      <c r="J86" s="34" t="str">
        <f ca="1"/>
        <v/>
      </c>
      <c r="K86" s="34" t="str">
        <f ca="1"/>
        <v/>
      </c>
      <c r="L86" s="34" t="str">
        <f ca="1"/>
        <v/>
      </c>
      <c r="M86" s="34" t="str">
        <f ca="1"/>
        <v/>
      </c>
      <c r="N86" s="34" t="str">
        <f ca="1"/>
        <v/>
      </c>
      <c r="O86" s="34" t="str">
        <f ca="1"/>
        <v/>
      </c>
      <c r="P86" s="34" t="str">
        <f ca="1"/>
        <v/>
      </c>
      <c r="Q86" s="34" t="str">
        <f ca="1"/>
        <v/>
      </c>
      <c r="R86" s="34" t="str">
        <f ca="1"/>
        <v/>
      </c>
    </row>
    <row r="87" spans="5:18" x14ac:dyDescent="0.2"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</row>
    <row r="88" spans="5:18" x14ac:dyDescent="0.2"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</row>
    <row r="89" spans="5:18" x14ac:dyDescent="0.2"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</row>
    <row r="90" spans="5:18" x14ac:dyDescent="0.2"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</row>
    <row r="91" spans="5:18" x14ac:dyDescent="0.2"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</row>
    <row r="92" spans="5:18" x14ac:dyDescent="0.2"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</row>
    <row r="93" spans="5:18" x14ac:dyDescent="0.2"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</row>
    <row r="94" spans="5:18" x14ac:dyDescent="0.2"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</row>
    <row r="95" spans="5:18" x14ac:dyDescent="0.2"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</row>
    <row r="96" spans="5:18" x14ac:dyDescent="0.2"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</row>
    <row r="97" spans="8:18" x14ac:dyDescent="0.2"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</row>
    <row r="98" spans="8:18" x14ac:dyDescent="0.2"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</row>
    <row r="99" spans="8:18" x14ac:dyDescent="0.2"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</row>
    <row r="100" spans="8:18" x14ac:dyDescent="0.2"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</row>
    <row r="101" spans="8:18" x14ac:dyDescent="0.2"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</row>
    <row r="102" spans="8:18" x14ac:dyDescent="0.2"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</row>
    <row r="103" spans="8:18" x14ac:dyDescent="0.2"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</row>
    <row r="104" spans="8:18" x14ac:dyDescent="0.2"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</row>
    <row r="105" spans="8:18" x14ac:dyDescent="0.2"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</row>
    <row r="106" spans="8:18" x14ac:dyDescent="0.2"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</row>
  </sheetData>
  <mergeCells count="1">
    <mergeCell ref="A3:E3"/>
  </mergeCells>
  <conditionalFormatting sqref="I4">
    <cfRule type="cellIs" dxfId="7" priority="4" operator="notEqual">
      <formula>0</formula>
    </cfRule>
  </conditionalFormatting>
  <conditionalFormatting sqref="H26:R26">
    <cfRule type="cellIs" dxfId="6" priority="3" operator="equal">
      <formula>""</formula>
    </cfRule>
  </conditionalFormatting>
  <conditionalFormatting sqref="H27:R106">
    <cfRule type="expression" dxfId="5" priority="2">
      <formula>AND(MOD(ROWS(H$27:H27)-1,Block)+1=Calcs,ROWS(H$27:H27)&lt;=(Scenarios*Block),H$26&lt;&gt;"")</formula>
    </cfRule>
  </conditionalFormatting>
  <conditionalFormatting sqref="E27:E106">
    <cfRule type="expression" dxfId="4" priority="1">
      <formula>AND(MOD(ROWS(E$27:E27)-1,Block)+1=Calcs,ROWS(E$27:E27)&lt;=(Scenarios*Block))</formula>
    </cfRule>
  </conditionalFormatting>
  <dataValidations disablePrompts="1" count="1">
    <dataValidation type="list" allowBlank="1" showInputMessage="1" showErrorMessage="1" sqref="H16" xr:uid="{7ADE2191-966A-43D9-82B4-FFA578323DDA}">
      <formula1>"1,2,3,4"</formula1>
    </dataValidation>
  </dataValidations>
  <hyperlinks>
    <hyperlink ref="A3:E3" location="HL_Navigator" tooltip="Go to Navigator (Table of Contents)" display="Navigator" xr:uid="{0616459D-541B-4272-9F99-C74E89049AFD}"/>
    <hyperlink ref="A3" location="HL_Navigator" display="Navigator" xr:uid="{0DBD6069-37FC-42BA-83D4-50E154A06904}"/>
    <hyperlink ref="I4" location="Overall_Error_Check" tooltip="Go to Overall Error Check" display="Overall_Error_Check" xr:uid="{6BB3125D-0330-43AF-B973-7A270EB907E4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7"/>
      <c r="J1" s="57"/>
    </row>
    <row r="2" spans="1:11" ht="18" x14ac:dyDescent="0.25">
      <c r="A2" s="16" t="str">
        <f ca="1">Model_Name</f>
        <v>SP Repeatable Calculations with Dynamic Arrays.xlsx</v>
      </c>
    </row>
    <row r="3" spans="1:11" x14ac:dyDescent="0.2">
      <c r="A3" s="57" t="s">
        <v>1</v>
      </c>
      <c r="B3" s="57"/>
      <c r="C3" s="57"/>
      <c r="D3" s="57"/>
      <c r="E3" s="57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69</v>
      </c>
      <c r="I12" s="3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37</vt:i4>
      </vt:variant>
    </vt:vector>
  </HeadingPairs>
  <TitlesOfParts>
    <vt:vector size="45" baseType="lpstr">
      <vt:lpstr>Cover</vt:lpstr>
      <vt:lpstr>Navigator</vt:lpstr>
      <vt:lpstr>Style Guide</vt:lpstr>
      <vt:lpstr>Model Parameters</vt:lpstr>
      <vt:lpstr>Inputs</vt:lpstr>
      <vt:lpstr>Concept</vt:lpstr>
      <vt:lpstr>Repeatable Calculations</vt:lpstr>
      <vt:lpstr>Error Checks</vt:lpstr>
      <vt:lpstr>Block</vt:lpstr>
      <vt:lpstr>Calcs</vt:lpstr>
      <vt:lpstr>Client_Name</vt:lpstr>
      <vt:lpstr>Days_in_Year</vt:lpstr>
      <vt:lpstr>Days_in_Yr</vt:lpstr>
      <vt:lpstr>Gap</vt:lpstr>
      <vt:lpstr>HL_1</vt:lpstr>
      <vt:lpstr>HL_3</vt:lpstr>
      <vt:lpstr>HL_4</vt:lpstr>
      <vt:lpstr>Concept!HL_5</vt:lpstr>
      <vt:lpstr>Inputs!HL_5</vt:lpstr>
      <vt:lpstr>'Repeatable Calculations'!HL_5</vt:lpstr>
      <vt:lpstr>HL_6</vt:lpstr>
      <vt:lpstr>Concept!HL_7</vt:lpstr>
      <vt:lpstr>Inputs!HL_7</vt:lpstr>
      <vt:lpstr>'Repeatable Calculations'!HL_7</vt:lpstr>
      <vt:lpstr>HL_8</vt:lpstr>
      <vt:lpstr>HL_Model_Parameters</vt:lpstr>
      <vt:lpstr>HL_Navigator</vt:lpstr>
      <vt:lpstr>Labels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OB_Base</vt:lpstr>
      <vt:lpstr>Overall_Error_Check</vt:lpstr>
      <vt:lpstr>Period1</vt:lpstr>
      <vt:lpstr>Periods</vt:lpstr>
      <vt:lpstr>Quarters_in_Year</vt:lpstr>
      <vt:lpstr>Rounding_Accuracy</vt:lpstr>
      <vt:lpstr>Scenario_Chosen</vt:lpstr>
      <vt:lpstr>Scenarios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2023-09-17T01:49:05Z</dcterms:modified>
</cp:coreProperties>
</file>