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sheets/sheet1.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SharePoint\webinar\"/>
    </mc:Choice>
  </mc:AlternateContent>
  <bookViews>
    <workbookView xWindow="-105" yWindow="-105" windowWidth="23250" windowHeight="12570" tabRatio="810"/>
  </bookViews>
  <sheets>
    <sheet name="Creating arrays" sheetId="1" r:id="rId1"/>
    <sheet name="Working with arrays" sheetId="2" r:id="rId2"/>
    <sheet name="UNIQUE" sheetId="3" r:id="rId3"/>
    <sheet name="SORT" sheetId="4" r:id="rId4"/>
    <sheet name="FILTER" sheetId="5" r:id="rId5"/>
    <sheet name="Using SEQUENCE in calculations" sheetId="7" r:id="rId6"/>
    <sheet name="Data array used for examples" sheetId="6" r:id="rId7"/>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6" i="7" l="1" a="1"/>
  <c r="E6" i="7" s="1"/>
  <c r="I32" i="5" a="1"/>
  <c r="I32" i="5" s="1"/>
  <c r="D32" i="5" a="1"/>
  <c r="D32" i="5" s="1"/>
  <c r="F51" i="2"/>
  <c r="C41" i="2" a="1"/>
  <c r="C41" i="2" s="1"/>
  <c r="C8" i="1" a="1"/>
  <c r="C8" i="1" s="1"/>
  <c r="G25" i="1" a="1"/>
  <c r="G25" i="1" l="1"/>
  <c r="I31" i="5" a="1"/>
  <c r="I31" i="5" s="1"/>
  <c r="D31" i="5" a="1"/>
  <c r="D31" i="5" s="1"/>
  <c r="D5" i="5" a="1"/>
  <c r="D5" i="5" s="1"/>
  <c r="D4" i="5" a="1"/>
  <c r="D4" i="5" s="1"/>
  <c r="C21" i="4" a="1"/>
  <c r="C21" i="4" s="1"/>
  <c r="C20" i="4" a="1"/>
  <c r="C20" i="4" s="1"/>
  <c r="C6" i="4" a="1"/>
  <c r="C6" i="4" s="1"/>
  <c r="C5" i="4"/>
  <c r="B6" i="3" a="1"/>
  <c r="B6" i="3" s="1"/>
  <c r="C6" i="3" s="1" a="1"/>
  <c r="C6" i="3" s="1"/>
  <c r="F49" i="2" a="1"/>
  <c r="F49" i="2" s="1"/>
  <c r="C31" i="2" a="1"/>
  <c r="C31" i="2" s="1"/>
  <c r="C21" i="2" a="1"/>
  <c r="C21" i="2" s="1"/>
  <c r="D20" i="2" a="1"/>
  <c r="D20" i="2" s="1"/>
  <c r="D21" i="2" s="1" a="1"/>
  <c r="D21" i="2" s="1"/>
  <c r="H14" i="2" a="1"/>
  <c r="H14" i="2" s="1"/>
  <c r="E7" i="2" a="1"/>
  <c r="E7" i="2" s="1"/>
  <c r="I17" i="1" a="1"/>
  <c r="I17" i="1" s="1"/>
  <c r="E17" i="1" a="1"/>
  <c r="E17" i="1" s="1"/>
  <c r="E15" i="1" a="1"/>
  <c r="E15" i="1" s="1"/>
  <c r="C15" i="1" a="1"/>
  <c r="C15" i="1" s="1"/>
  <c r="K65" i="5"/>
  <c r="J65" i="5"/>
  <c r="I65" i="5"/>
  <c r="K64" i="5"/>
  <c r="J64" i="5"/>
  <c r="I64" i="5"/>
  <c r="K63" i="5"/>
  <c r="J63" i="5"/>
  <c r="I63" i="5"/>
  <c r="K62" i="5"/>
  <c r="J62" i="5"/>
  <c r="I62" i="5"/>
  <c r="K61" i="5"/>
  <c r="J61" i="5"/>
  <c r="I61" i="5"/>
  <c r="K60" i="5"/>
  <c r="J60" i="5"/>
  <c r="I60" i="5"/>
  <c r="K59" i="5"/>
  <c r="J59" i="5"/>
  <c r="I59" i="5"/>
  <c r="K58" i="5"/>
  <c r="J58" i="5"/>
  <c r="I58" i="5"/>
  <c r="K57" i="5"/>
  <c r="J57" i="5"/>
  <c r="I57" i="5"/>
  <c r="K56" i="5"/>
  <c r="J56" i="5"/>
  <c r="I56" i="5"/>
  <c r="K55" i="5"/>
  <c r="J55" i="5"/>
  <c r="I55" i="5"/>
  <c r="K54" i="5"/>
  <c r="J54" i="5"/>
  <c r="I54" i="5"/>
  <c r="K53" i="5"/>
  <c r="J53" i="5"/>
  <c r="I53" i="5"/>
  <c r="K52" i="5"/>
  <c r="J52" i="5"/>
  <c r="I52" i="5"/>
  <c r="K51" i="5"/>
  <c r="J51" i="5"/>
  <c r="I51" i="5"/>
  <c r="K50" i="5"/>
  <c r="J50" i="5"/>
  <c r="I50" i="5"/>
  <c r="K49" i="5"/>
  <c r="J49" i="5"/>
  <c r="I49" i="5"/>
  <c r="K48" i="5"/>
  <c r="J48" i="5"/>
  <c r="I48" i="5"/>
  <c r="K47" i="5"/>
  <c r="J47" i="5"/>
  <c r="I47" i="5"/>
  <c r="K46" i="5"/>
  <c r="J46" i="5"/>
  <c r="I46" i="5"/>
  <c r="K45" i="5"/>
  <c r="J45" i="5"/>
  <c r="I45" i="5"/>
  <c r="K44" i="5"/>
  <c r="J44" i="5"/>
  <c r="I44" i="5"/>
  <c r="K43" i="5"/>
  <c r="J43" i="5"/>
  <c r="I43" i="5"/>
  <c r="K42" i="5"/>
  <c r="J42" i="5"/>
  <c r="I42" i="5"/>
  <c r="K41" i="5"/>
  <c r="J41" i="5"/>
  <c r="I41" i="5"/>
  <c r="K40" i="5"/>
  <c r="J40" i="5"/>
  <c r="I40" i="5"/>
  <c r="K39" i="5"/>
  <c r="J39" i="5"/>
  <c r="I39" i="5"/>
  <c r="K38" i="5"/>
  <c r="J38" i="5"/>
  <c r="I38" i="5"/>
  <c r="K37" i="5"/>
  <c r="J37" i="5"/>
  <c r="I37" i="5"/>
  <c r="K36" i="5"/>
  <c r="J36" i="5"/>
  <c r="I36" i="5"/>
  <c r="K35" i="5"/>
  <c r="J35" i="5"/>
  <c r="I35" i="5"/>
  <c r="K34" i="5"/>
  <c r="J34" i="5"/>
  <c r="I34" i="5"/>
  <c r="K33" i="5"/>
  <c r="J33" i="5"/>
  <c r="I33" i="5"/>
  <c r="K32" i="5"/>
  <c r="J32" i="5"/>
  <c r="F41" i="5"/>
  <c r="E41" i="5"/>
  <c r="D41" i="5"/>
  <c r="F40" i="5"/>
  <c r="E40" i="5"/>
  <c r="D40" i="5"/>
  <c r="F39" i="5"/>
  <c r="E39" i="5"/>
  <c r="D39" i="5"/>
  <c r="F38" i="5"/>
  <c r="E38" i="5"/>
  <c r="D38" i="5"/>
  <c r="F37" i="5"/>
  <c r="E37" i="5"/>
  <c r="D37" i="5"/>
  <c r="F36" i="5"/>
  <c r="E36" i="5"/>
  <c r="D36" i="5"/>
  <c r="F35" i="5"/>
  <c r="E35" i="5"/>
  <c r="D35" i="5"/>
  <c r="F34" i="5"/>
  <c r="E34" i="5"/>
  <c r="D34" i="5"/>
  <c r="F33" i="5"/>
  <c r="E33" i="5"/>
  <c r="D33" i="5"/>
  <c r="F32" i="5"/>
  <c r="E32" i="5"/>
  <c r="K31" i="5"/>
  <c r="J31" i="5"/>
  <c r="F31" i="5"/>
  <c r="E31" i="5"/>
  <c r="F27" i="5"/>
  <c r="E27" i="5"/>
  <c r="D27" i="5"/>
  <c r="F26" i="5"/>
  <c r="E26" i="5"/>
  <c r="D26" i="5"/>
  <c r="F25" i="5"/>
  <c r="E25" i="5"/>
  <c r="D25" i="5"/>
  <c r="F24" i="5"/>
  <c r="E24" i="5"/>
  <c r="D24" i="5"/>
  <c r="F23" i="5"/>
  <c r="E23" i="5"/>
  <c r="D23" i="5"/>
  <c r="F22" i="5"/>
  <c r="E22" i="5"/>
  <c r="D22" i="5"/>
  <c r="F21" i="5"/>
  <c r="E21" i="5"/>
  <c r="D21" i="5"/>
  <c r="F20" i="5"/>
  <c r="E20" i="5"/>
  <c r="D20" i="5"/>
  <c r="F19" i="5"/>
  <c r="E19" i="5"/>
  <c r="D19" i="5"/>
  <c r="F18" i="5"/>
  <c r="E18" i="5"/>
  <c r="D18" i="5"/>
  <c r="F17" i="5"/>
  <c r="E17" i="5"/>
  <c r="D17" i="5"/>
  <c r="F16" i="5"/>
  <c r="E16" i="5"/>
  <c r="D16" i="5"/>
  <c r="F15" i="5"/>
  <c r="E15" i="5"/>
  <c r="D15" i="5"/>
  <c r="F14" i="5"/>
  <c r="E14" i="5"/>
  <c r="D14" i="5"/>
  <c r="F13" i="5"/>
  <c r="E13" i="5"/>
  <c r="D13" i="5"/>
  <c r="F12" i="5"/>
  <c r="E12" i="5"/>
  <c r="D12" i="5"/>
  <c r="F11" i="5"/>
  <c r="E11" i="5"/>
  <c r="D11" i="5"/>
  <c r="F10" i="5"/>
  <c r="E10" i="5"/>
  <c r="D10" i="5"/>
  <c r="F9" i="5"/>
  <c r="E9" i="5"/>
  <c r="D9" i="5"/>
  <c r="F8" i="5"/>
  <c r="E8" i="5"/>
  <c r="D8" i="5"/>
  <c r="F7" i="5"/>
  <c r="E7" i="5"/>
  <c r="D7" i="5"/>
  <c r="F6" i="5"/>
  <c r="E6" i="5"/>
  <c r="D6" i="5"/>
  <c r="F5" i="5"/>
  <c r="E5" i="5"/>
  <c r="F4" i="5"/>
  <c r="E4" i="5"/>
  <c r="E220" i="4"/>
  <c r="D220" i="4"/>
  <c r="C220" i="4"/>
  <c r="E219" i="4"/>
  <c r="D219" i="4"/>
  <c r="C219" i="4"/>
  <c r="E218" i="4"/>
  <c r="D218" i="4"/>
  <c r="C218" i="4"/>
  <c r="E217" i="4"/>
  <c r="D217" i="4"/>
  <c r="C217" i="4"/>
  <c r="E216" i="4"/>
  <c r="D216" i="4"/>
  <c r="C216" i="4"/>
  <c r="E215" i="4"/>
  <c r="D215" i="4"/>
  <c r="C215" i="4"/>
  <c r="E214" i="4"/>
  <c r="D214" i="4"/>
  <c r="C214" i="4"/>
  <c r="E213" i="4"/>
  <c r="D213" i="4"/>
  <c r="C213" i="4"/>
  <c r="E212" i="4"/>
  <c r="D212" i="4"/>
  <c r="C212" i="4"/>
  <c r="E211" i="4"/>
  <c r="D211" i="4"/>
  <c r="C211" i="4"/>
  <c r="E210" i="4"/>
  <c r="D210" i="4"/>
  <c r="C210" i="4"/>
  <c r="E209" i="4"/>
  <c r="D209" i="4"/>
  <c r="C209" i="4"/>
  <c r="E208" i="4"/>
  <c r="D208" i="4"/>
  <c r="C208" i="4"/>
  <c r="E207" i="4"/>
  <c r="D207" i="4"/>
  <c r="C207" i="4"/>
  <c r="E206" i="4"/>
  <c r="D206" i="4"/>
  <c r="C206" i="4"/>
  <c r="E205" i="4"/>
  <c r="D205" i="4"/>
  <c r="C205" i="4"/>
  <c r="E204" i="4"/>
  <c r="D204" i="4"/>
  <c r="C204" i="4"/>
  <c r="E203" i="4"/>
  <c r="D203" i="4"/>
  <c r="C203" i="4"/>
  <c r="E202" i="4"/>
  <c r="D202" i="4"/>
  <c r="C202" i="4"/>
  <c r="E201" i="4"/>
  <c r="D201" i="4"/>
  <c r="C201" i="4"/>
  <c r="E200" i="4"/>
  <c r="D200" i="4"/>
  <c r="C200" i="4"/>
  <c r="E199" i="4"/>
  <c r="D199" i="4"/>
  <c r="C199" i="4"/>
  <c r="E198" i="4"/>
  <c r="D198" i="4"/>
  <c r="C198" i="4"/>
  <c r="E197" i="4"/>
  <c r="D197" i="4"/>
  <c r="C197" i="4"/>
  <c r="E196" i="4"/>
  <c r="D196" i="4"/>
  <c r="C196" i="4"/>
  <c r="E195" i="4"/>
  <c r="D195" i="4"/>
  <c r="C195" i="4"/>
  <c r="E194" i="4"/>
  <c r="D194" i="4"/>
  <c r="C194" i="4"/>
  <c r="E193" i="4"/>
  <c r="D193" i="4"/>
  <c r="C193" i="4"/>
  <c r="E192" i="4"/>
  <c r="D192" i="4"/>
  <c r="C192" i="4"/>
  <c r="E191" i="4"/>
  <c r="D191" i="4"/>
  <c r="C191" i="4"/>
  <c r="E190" i="4"/>
  <c r="D190" i="4"/>
  <c r="C190" i="4"/>
  <c r="E189" i="4"/>
  <c r="D189" i="4"/>
  <c r="C189" i="4"/>
  <c r="E188" i="4"/>
  <c r="D188" i="4"/>
  <c r="C188" i="4"/>
  <c r="E187" i="4"/>
  <c r="D187" i="4"/>
  <c r="C187" i="4"/>
  <c r="E186" i="4"/>
  <c r="D186" i="4"/>
  <c r="C186" i="4"/>
  <c r="E185" i="4"/>
  <c r="D185" i="4"/>
  <c r="C185" i="4"/>
  <c r="E184" i="4"/>
  <c r="D184" i="4"/>
  <c r="C184" i="4"/>
  <c r="E183" i="4"/>
  <c r="D183" i="4"/>
  <c r="C183" i="4"/>
  <c r="E182" i="4"/>
  <c r="D182" i="4"/>
  <c r="C182" i="4"/>
  <c r="E181" i="4"/>
  <c r="D181" i="4"/>
  <c r="C181" i="4"/>
  <c r="E180" i="4"/>
  <c r="D180" i="4"/>
  <c r="C180" i="4"/>
  <c r="E179" i="4"/>
  <c r="D179" i="4"/>
  <c r="C179" i="4"/>
  <c r="E178" i="4"/>
  <c r="D178" i="4"/>
  <c r="C178" i="4"/>
  <c r="E177" i="4"/>
  <c r="D177" i="4"/>
  <c r="C177" i="4"/>
  <c r="E176" i="4"/>
  <c r="D176" i="4"/>
  <c r="C176" i="4"/>
  <c r="E175" i="4"/>
  <c r="D175" i="4"/>
  <c r="C175" i="4"/>
  <c r="E174" i="4"/>
  <c r="D174" i="4"/>
  <c r="C174" i="4"/>
  <c r="E173" i="4"/>
  <c r="D173" i="4"/>
  <c r="C173" i="4"/>
  <c r="E172" i="4"/>
  <c r="D172" i="4"/>
  <c r="C172" i="4"/>
  <c r="E171" i="4"/>
  <c r="D171" i="4"/>
  <c r="C171" i="4"/>
  <c r="E170" i="4"/>
  <c r="D170" i="4"/>
  <c r="C170" i="4"/>
  <c r="E169" i="4"/>
  <c r="D169" i="4"/>
  <c r="C169" i="4"/>
  <c r="E168" i="4"/>
  <c r="D168" i="4"/>
  <c r="C168" i="4"/>
  <c r="E167" i="4"/>
  <c r="D167" i="4"/>
  <c r="C167" i="4"/>
  <c r="E166" i="4"/>
  <c r="D166" i="4"/>
  <c r="C166" i="4"/>
  <c r="E165" i="4"/>
  <c r="D165" i="4"/>
  <c r="C165" i="4"/>
  <c r="E164" i="4"/>
  <c r="D164" i="4"/>
  <c r="C164" i="4"/>
  <c r="E163" i="4"/>
  <c r="D163" i="4"/>
  <c r="C163" i="4"/>
  <c r="E162" i="4"/>
  <c r="D162" i="4"/>
  <c r="C162" i="4"/>
  <c r="E161" i="4"/>
  <c r="D161" i="4"/>
  <c r="C161" i="4"/>
  <c r="E160" i="4"/>
  <c r="D160" i="4"/>
  <c r="C160" i="4"/>
  <c r="E159" i="4"/>
  <c r="D159" i="4"/>
  <c r="C159" i="4"/>
  <c r="E158" i="4"/>
  <c r="D158" i="4"/>
  <c r="C158" i="4"/>
  <c r="E157" i="4"/>
  <c r="D157" i="4"/>
  <c r="C157" i="4"/>
  <c r="E156" i="4"/>
  <c r="D156" i="4"/>
  <c r="C156" i="4"/>
  <c r="E155" i="4"/>
  <c r="D155" i="4"/>
  <c r="C155" i="4"/>
  <c r="E154" i="4"/>
  <c r="D154" i="4"/>
  <c r="C154" i="4"/>
  <c r="E153" i="4"/>
  <c r="D153" i="4"/>
  <c r="C153" i="4"/>
  <c r="E152" i="4"/>
  <c r="D152" i="4"/>
  <c r="C152" i="4"/>
  <c r="E151" i="4"/>
  <c r="D151" i="4"/>
  <c r="C151" i="4"/>
  <c r="E150" i="4"/>
  <c r="D150" i="4"/>
  <c r="C150" i="4"/>
  <c r="E149" i="4"/>
  <c r="D149" i="4"/>
  <c r="C149" i="4"/>
  <c r="E148" i="4"/>
  <c r="D148" i="4"/>
  <c r="C148" i="4"/>
  <c r="E147" i="4"/>
  <c r="D147" i="4"/>
  <c r="C147" i="4"/>
  <c r="E146" i="4"/>
  <c r="D146" i="4"/>
  <c r="C146" i="4"/>
  <c r="E145" i="4"/>
  <c r="D145" i="4"/>
  <c r="C145" i="4"/>
  <c r="E144" i="4"/>
  <c r="D144" i="4"/>
  <c r="C144" i="4"/>
  <c r="E143" i="4"/>
  <c r="D143" i="4"/>
  <c r="C143" i="4"/>
  <c r="E142" i="4"/>
  <c r="D142" i="4"/>
  <c r="C142" i="4"/>
  <c r="E141" i="4"/>
  <c r="D141" i="4"/>
  <c r="C141" i="4"/>
  <c r="E140" i="4"/>
  <c r="D140" i="4"/>
  <c r="C140" i="4"/>
  <c r="E139" i="4"/>
  <c r="D139" i="4"/>
  <c r="C139" i="4"/>
  <c r="E138" i="4"/>
  <c r="D138" i="4"/>
  <c r="C138" i="4"/>
  <c r="E137" i="4"/>
  <c r="D137" i="4"/>
  <c r="C137" i="4"/>
  <c r="E136" i="4"/>
  <c r="D136" i="4"/>
  <c r="C136" i="4"/>
  <c r="E135" i="4"/>
  <c r="D135" i="4"/>
  <c r="C135" i="4"/>
  <c r="E134" i="4"/>
  <c r="D134" i="4"/>
  <c r="C134" i="4"/>
  <c r="E133" i="4"/>
  <c r="D133" i="4"/>
  <c r="C133" i="4"/>
  <c r="E132" i="4"/>
  <c r="D132" i="4"/>
  <c r="C132" i="4"/>
  <c r="E131" i="4"/>
  <c r="D131" i="4"/>
  <c r="C131" i="4"/>
  <c r="E130" i="4"/>
  <c r="D130" i="4"/>
  <c r="C130" i="4"/>
  <c r="E129" i="4"/>
  <c r="D129" i="4"/>
  <c r="C129" i="4"/>
  <c r="E128" i="4"/>
  <c r="D128" i="4"/>
  <c r="C128" i="4"/>
  <c r="E127" i="4"/>
  <c r="D127" i="4"/>
  <c r="C127" i="4"/>
  <c r="E126" i="4"/>
  <c r="D126" i="4"/>
  <c r="C126" i="4"/>
  <c r="E125" i="4"/>
  <c r="D125" i="4"/>
  <c r="C125" i="4"/>
  <c r="E124" i="4"/>
  <c r="D124" i="4"/>
  <c r="C124" i="4"/>
  <c r="E123" i="4"/>
  <c r="D123" i="4"/>
  <c r="C123" i="4"/>
  <c r="E122" i="4"/>
  <c r="D122" i="4"/>
  <c r="C122" i="4"/>
  <c r="E121" i="4"/>
  <c r="D121" i="4"/>
  <c r="C121" i="4"/>
  <c r="E120" i="4"/>
  <c r="D120" i="4"/>
  <c r="C120" i="4"/>
  <c r="E119" i="4"/>
  <c r="D119" i="4"/>
  <c r="C119" i="4"/>
  <c r="E118" i="4"/>
  <c r="D118" i="4"/>
  <c r="C118" i="4"/>
  <c r="E117" i="4"/>
  <c r="D117" i="4"/>
  <c r="C117" i="4"/>
  <c r="E116" i="4"/>
  <c r="D116" i="4"/>
  <c r="C116" i="4"/>
  <c r="E115" i="4"/>
  <c r="D115" i="4"/>
  <c r="C115" i="4"/>
  <c r="E114" i="4"/>
  <c r="D114" i="4"/>
  <c r="C114" i="4"/>
  <c r="E113" i="4"/>
  <c r="D113" i="4"/>
  <c r="C113" i="4"/>
  <c r="E112" i="4"/>
  <c r="D112" i="4"/>
  <c r="C112" i="4"/>
  <c r="E111" i="4"/>
  <c r="D111" i="4"/>
  <c r="C111" i="4"/>
  <c r="E110" i="4"/>
  <c r="D110" i="4"/>
  <c r="C110" i="4"/>
  <c r="E109" i="4"/>
  <c r="D109" i="4"/>
  <c r="C109" i="4"/>
  <c r="E108" i="4"/>
  <c r="D108" i="4"/>
  <c r="C108" i="4"/>
  <c r="E107" i="4"/>
  <c r="D107" i="4"/>
  <c r="C107" i="4"/>
  <c r="E106" i="4"/>
  <c r="D106" i="4"/>
  <c r="C106" i="4"/>
  <c r="E105" i="4"/>
  <c r="D105" i="4"/>
  <c r="C105" i="4"/>
  <c r="E104" i="4"/>
  <c r="D104" i="4"/>
  <c r="C104" i="4"/>
  <c r="E103" i="4"/>
  <c r="D103" i="4"/>
  <c r="C103" i="4"/>
  <c r="E102" i="4"/>
  <c r="D102" i="4"/>
  <c r="C102" i="4"/>
  <c r="E101" i="4"/>
  <c r="D101" i="4"/>
  <c r="C101" i="4"/>
  <c r="E100" i="4"/>
  <c r="D100" i="4"/>
  <c r="C100" i="4"/>
  <c r="E99" i="4"/>
  <c r="D99" i="4"/>
  <c r="C99" i="4"/>
  <c r="E98" i="4"/>
  <c r="D98" i="4"/>
  <c r="C98" i="4"/>
  <c r="E97" i="4"/>
  <c r="D97" i="4"/>
  <c r="C97" i="4"/>
  <c r="E96" i="4"/>
  <c r="D96" i="4"/>
  <c r="C96" i="4"/>
  <c r="E95" i="4"/>
  <c r="D95" i="4"/>
  <c r="C95" i="4"/>
  <c r="E94" i="4"/>
  <c r="D94" i="4"/>
  <c r="C94" i="4"/>
  <c r="E93" i="4"/>
  <c r="D93" i="4"/>
  <c r="C93" i="4"/>
  <c r="E92" i="4"/>
  <c r="D92" i="4"/>
  <c r="C92" i="4"/>
  <c r="E91" i="4"/>
  <c r="D91" i="4"/>
  <c r="C91" i="4"/>
  <c r="E90" i="4"/>
  <c r="D90" i="4"/>
  <c r="C90" i="4"/>
  <c r="E89" i="4"/>
  <c r="D89" i="4"/>
  <c r="C89" i="4"/>
  <c r="E88" i="4"/>
  <c r="D88" i="4"/>
  <c r="C88" i="4"/>
  <c r="E87" i="4"/>
  <c r="D87" i="4"/>
  <c r="C87" i="4"/>
  <c r="E86" i="4"/>
  <c r="D86" i="4"/>
  <c r="C86" i="4"/>
  <c r="E85" i="4"/>
  <c r="D85" i="4"/>
  <c r="C85" i="4"/>
  <c r="E84" i="4"/>
  <c r="D84" i="4"/>
  <c r="C84" i="4"/>
  <c r="E83" i="4"/>
  <c r="D83" i="4"/>
  <c r="C83" i="4"/>
  <c r="E82" i="4"/>
  <c r="D82" i="4"/>
  <c r="C82" i="4"/>
  <c r="E81" i="4"/>
  <c r="D81" i="4"/>
  <c r="C81" i="4"/>
  <c r="E80" i="4"/>
  <c r="D80" i="4"/>
  <c r="C80" i="4"/>
  <c r="E79" i="4"/>
  <c r="D79" i="4"/>
  <c r="C79" i="4"/>
  <c r="E78" i="4"/>
  <c r="D78" i="4"/>
  <c r="C78" i="4"/>
  <c r="E77" i="4"/>
  <c r="D77" i="4"/>
  <c r="C77" i="4"/>
  <c r="E76" i="4"/>
  <c r="D76" i="4"/>
  <c r="C76" i="4"/>
  <c r="E75" i="4"/>
  <c r="D75" i="4"/>
  <c r="C75" i="4"/>
  <c r="E74" i="4"/>
  <c r="D74" i="4"/>
  <c r="C74" i="4"/>
  <c r="E73" i="4"/>
  <c r="D73" i="4"/>
  <c r="C73" i="4"/>
  <c r="E72" i="4"/>
  <c r="D72" i="4"/>
  <c r="C72" i="4"/>
  <c r="E71" i="4"/>
  <c r="D71" i="4"/>
  <c r="C71" i="4"/>
  <c r="E70" i="4"/>
  <c r="D70" i="4"/>
  <c r="C70" i="4"/>
  <c r="E69" i="4"/>
  <c r="D69" i="4"/>
  <c r="C69" i="4"/>
  <c r="E68" i="4"/>
  <c r="D68" i="4"/>
  <c r="C68" i="4"/>
  <c r="E67" i="4"/>
  <c r="D67" i="4"/>
  <c r="C67" i="4"/>
  <c r="E66" i="4"/>
  <c r="D66" i="4"/>
  <c r="C66" i="4"/>
  <c r="E65" i="4"/>
  <c r="D65" i="4"/>
  <c r="C65" i="4"/>
  <c r="E64" i="4"/>
  <c r="D64" i="4"/>
  <c r="C64" i="4"/>
  <c r="E63" i="4"/>
  <c r="D63" i="4"/>
  <c r="C63" i="4"/>
  <c r="E62" i="4"/>
  <c r="D62" i="4"/>
  <c r="C62" i="4"/>
  <c r="E61" i="4"/>
  <c r="D61" i="4"/>
  <c r="C61" i="4"/>
  <c r="E60" i="4"/>
  <c r="D60" i="4"/>
  <c r="C60" i="4"/>
  <c r="E59" i="4"/>
  <c r="D59" i="4"/>
  <c r="C59" i="4"/>
  <c r="E58" i="4"/>
  <c r="D58" i="4"/>
  <c r="C58" i="4"/>
  <c r="E57" i="4"/>
  <c r="D57" i="4"/>
  <c r="C57" i="4"/>
  <c r="E56" i="4"/>
  <c r="D56" i="4"/>
  <c r="C56" i="4"/>
  <c r="E55" i="4"/>
  <c r="D55" i="4"/>
  <c r="C55" i="4"/>
  <c r="E54" i="4"/>
  <c r="D54" i="4"/>
  <c r="C54" i="4"/>
  <c r="E53" i="4"/>
  <c r="D53" i="4"/>
  <c r="C53" i="4"/>
  <c r="E52" i="4"/>
  <c r="D52" i="4"/>
  <c r="C52" i="4"/>
  <c r="E51" i="4"/>
  <c r="D51" i="4"/>
  <c r="C51" i="4"/>
  <c r="E50" i="4"/>
  <c r="D50" i="4"/>
  <c r="C50" i="4"/>
  <c r="E49" i="4"/>
  <c r="D49" i="4"/>
  <c r="C49" i="4"/>
  <c r="E48" i="4"/>
  <c r="D48" i="4"/>
  <c r="C48" i="4"/>
  <c r="E47" i="4"/>
  <c r="D47" i="4"/>
  <c r="C47" i="4"/>
  <c r="E46" i="4"/>
  <c r="D46" i="4"/>
  <c r="C46" i="4"/>
  <c r="E45" i="4"/>
  <c r="D45" i="4"/>
  <c r="C45" i="4"/>
  <c r="E44" i="4"/>
  <c r="D44" i="4"/>
  <c r="C44" i="4"/>
  <c r="E43" i="4"/>
  <c r="D43" i="4"/>
  <c r="C43" i="4"/>
  <c r="E42" i="4"/>
  <c r="D42" i="4"/>
  <c r="C42" i="4"/>
  <c r="E41" i="4"/>
  <c r="D41" i="4"/>
  <c r="C41" i="4"/>
  <c r="E40" i="4"/>
  <c r="D40" i="4"/>
  <c r="C40" i="4"/>
  <c r="E39" i="4"/>
  <c r="D39" i="4"/>
  <c r="C39" i="4"/>
  <c r="E38" i="4"/>
  <c r="D38" i="4"/>
  <c r="C38" i="4"/>
  <c r="E37" i="4"/>
  <c r="D37" i="4"/>
  <c r="C37" i="4"/>
  <c r="E36" i="4"/>
  <c r="D36" i="4"/>
  <c r="C36" i="4"/>
  <c r="E35" i="4"/>
  <c r="D35" i="4"/>
  <c r="C35" i="4"/>
  <c r="E34" i="4"/>
  <c r="D34" i="4"/>
  <c r="C34" i="4"/>
  <c r="E33" i="4"/>
  <c r="D33" i="4"/>
  <c r="C33" i="4"/>
  <c r="E32" i="4"/>
  <c r="D32" i="4"/>
  <c r="C32" i="4"/>
  <c r="E31" i="4"/>
  <c r="D31" i="4"/>
  <c r="C31" i="4"/>
  <c r="E30" i="4"/>
  <c r="D30" i="4"/>
  <c r="C30" i="4"/>
  <c r="E29" i="4"/>
  <c r="D29" i="4"/>
  <c r="C29" i="4"/>
  <c r="E28" i="4"/>
  <c r="D28" i="4"/>
  <c r="C28" i="4"/>
  <c r="E27" i="4"/>
  <c r="D27" i="4"/>
  <c r="C27" i="4"/>
  <c r="E26" i="4"/>
  <c r="D26" i="4"/>
  <c r="C26" i="4"/>
  <c r="E25" i="4"/>
  <c r="D25" i="4"/>
  <c r="C25" i="4"/>
  <c r="E24" i="4"/>
  <c r="D24" i="4"/>
  <c r="C24" i="4"/>
  <c r="E23" i="4"/>
  <c r="D23" i="4"/>
  <c r="C23" i="4"/>
  <c r="E22" i="4"/>
  <c r="D22" i="4"/>
  <c r="C22" i="4"/>
  <c r="E21" i="4"/>
  <c r="D21" i="4"/>
  <c r="E20" i="4"/>
  <c r="D20" i="4"/>
  <c r="C16" i="4"/>
  <c r="C15" i="4"/>
  <c r="C14" i="4"/>
  <c r="C13" i="4"/>
  <c r="C12" i="4"/>
  <c r="C11" i="4"/>
  <c r="C10" i="4"/>
  <c r="C9" i="4"/>
  <c r="C8" i="4"/>
  <c r="C7" i="4"/>
  <c r="C16" i="3"/>
  <c r="C15" i="3"/>
  <c r="C14" i="3"/>
  <c r="C13" i="3"/>
  <c r="C12" i="3"/>
  <c r="C11" i="3"/>
  <c r="C10" i="3"/>
  <c r="C9" i="3"/>
  <c r="C8" i="3"/>
  <c r="C7" i="3"/>
  <c r="B16" i="3"/>
  <c r="B15" i="3"/>
  <c r="B14" i="3"/>
  <c r="B13" i="3"/>
  <c r="B12" i="3"/>
  <c r="B11" i="3"/>
  <c r="B10" i="3"/>
  <c r="B9" i="3"/>
  <c r="B8" i="3"/>
  <c r="B7" i="3"/>
  <c r="H42" i="2"/>
  <c r="G42" i="2"/>
  <c r="F42" i="2"/>
  <c r="E42" i="2"/>
  <c r="D42" i="2"/>
  <c r="C42" i="2"/>
  <c r="H41" i="2"/>
  <c r="G41" i="2"/>
  <c r="F41" i="2"/>
  <c r="E41" i="2"/>
  <c r="D41" i="2"/>
  <c r="H25" i="2"/>
  <c r="G25" i="2"/>
  <c r="F25" i="2"/>
  <c r="E25" i="2"/>
  <c r="D25" i="2"/>
  <c r="H24" i="2"/>
  <c r="G24" i="2"/>
  <c r="F24" i="2"/>
  <c r="E24" i="2"/>
  <c r="D24" i="2"/>
  <c r="H23" i="2"/>
  <c r="G23" i="2"/>
  <c r="F23" i="2"/>
  <c r="E23" i="2"/>
  <c r="D23" i="2"/>
  <c r="H22" i="2"/>
  <c r="G22" i="2"/>
  <c r="F22" i="2"/>
  <c r="E22" i="2"/>
  <c r="D22" i="2"/>
  <c r="H21" i="2"/>
  <c r="G21" i="2"/>
  <c r="F21" i="2"/>
  <c r="E21" i="2"/>
  <c r="C25" i="2"/>
  <c r="C24" i="2"/>
  <c r="C23" i="2"/>
  <c r="C22" i="2"/>
  <c r="H20" i="2"/>
  <c r="G20" i="2"/>
  <c r="F20" i="2"/>
  <c r="E20" i="2"/>
  <c r="G29" i="1"/>
  <c r="G28" i="1"/>
  <c r="G27" i="1"/>
  <c r="G26" i="1"/>
  <c r="I19" i="1"/>
  <c r="I18" i="1"/>
  <c r="G19" i="1"/>
  <c r="F19" i="1"/>
  <c r="E19" i="1"/>
  <c r="G18" i="1"/>
  <c r="F18" i="1"/>
  <c r="E18" i="1"/>
  <c r="G17" i="1"/>
  <c r="F17" i="1"/>
  <c r="I15" i="1"/>
  <c r="H15" i="1"/>
  <c r="G15" i="1"/>
  <c r="F15" i="1"/>
  <c r="C19" i="1"/>
  <c r="C18" i="1"/>
  <c r="C17" i="1"/>
  <c r="C16" i="1"/>
  <c r="E9" i="1"/>
  <c r="D9" i="1"/>
  <c r="C9" i="1"/>
  <c r="E8" i="1"/>
  <c r="D8" i="1"/>
  <c r="C25" i="1" a="1"/>
  <c r="C25" i="1" l="1"/>
  <c r="D27" i="1"/>
  <c r="C26" i="1"/>
  <c r="E25" i="1"/>
  <c r="E27" i="1"/>
  <c r="C27" i="1"/>
  <c r="E26" i="1"/>
  <c r="D25" i="1"/>
  <c r="D26"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<sst xmlns="http://schemas.openxmlformats.org/spreadsheetml/2006/main" count="244" uniqueCount="48">
  <si>
    <t>Curly braces</t>
  </si>
  <si>
    <t>You can type arrays directly using {} - use commas to separate values on the same row and semicolons to separate rows.</t>
  </si>
  <si>
    <t>SEQUENCE</t>
  </si>
  <si>
    <t>RANDARRAY</t>
  </si>
  <si>
    <t>This function lets you create simple numeric sequences.</t>
  </si>
  <si>
    <t>This function can fill an array with random numbers.</t>
  </si>
  <si>
    <t>Ctrl Shift Enter</t>
  </si>
  <si>
    <t>In current Excel, you can direct the use of an array instead of a normal function by pressing Ctrl Shift Enter when typing it.</t>
  </si>
  <si>
    <t>Post-dynamic arrays Excel will automatically use array reasoning if a range is entered somewhere a single value would normally be expected.</t>
  </si>
  <si>
    <t># references</t>
  </si>
  <si>
    <t>You can refer to both an array formula and its entire spill by using a # sign after the main cell reference.</t>
  </si>
  <si>
    <t>Quantity</t>
  </si>
  <si>
    <t>Price</t>
  </si>
  <si>
    <t>#SPILL errors</t>
  </si>
  <si>
    <t>If a cell in the spill range of a dynamic array is already occupied, a #REF! error will be returned and no part of the array will be filled in.</t>
  </si>
  <si>
    <t>ABC</t>
  </si>
  <si>
    <t>Customer</t>
  </si>
  <si>
    <t>Date</t>
  </si>
  <si>
    <t>Amount</t>
  </si>
  <si>
    <t>Silver</t>
  </si>
  <si>
    <t>Pink</t>
  </si>
  <si>
    <t>Gold</t>
  </si>
  <si>
    <t>Yellow</t>
  </si>
  <si>
    <t>Orange</t>
  </si>
  <si>
    <t>Red</t>
  </si>
  <si>
    <t>Brown</t>
  </si>
  <si>
    <t>Black</t>
  </si>
  <si>
    <t>Green</t>
  </si>
  <si>
    <t>Blue</t>
  </si>
  <si>
    <t>White</t>
  </si>
  <si>
    <t>UNIQUE can tell you the unique items from a range.</t>
  </si>
  <si>
    <t>Total amount</t>
  </si>
  <si>
    <t>Combine this with #-references to make dynamic summary functions!</t>
  </si>
  <si>
    <t>This is the real magic of dynamic arrays in Excel, but it requires a whole new way of thinking.</t>
  </si>
  <si>
    <t>NB: Presently, dynamic arrays are only available if you opt in to the Insider Program from the Account tab of Office 365.  They are officially in beta test still and have been for over a year.</t>
  </si>
  <si>
    <t>SORT can sort an array for you, or the output of an array formula.</t>
  </si>
  <si>
    <t>The default sort order is alphabetical / increasing size / oldest to newest.</t>
  </si>
  <si>
    <t>For a multiple-column array, use the related SORTBY function instead.</t>
  </si>
  <si>
    <t>Flipping an array</t>
  </si>
  <si>
    <t>You can flip an array around with TRANSPOSE.</t>
  </si>
  <si>
    <t>Arrays and structured formulas</t>
  </si>
  <si>
    <t>Arrays work nicely with the pre-existing structured formulas element of Excel Tables.</t>
  </si>
  <si>
    <t>FILTER can filter which parts of an array are returned.</t>
  </si>
  <si>
    <t>You can apply multiple filters by multiplying together filter conditions (AND) or adding them together (OR).</t>
  </si>
  <si>
    <t>Min.</t>
  </si>
  <si>
    <t>We can use SEQUENCE as part of formulas in order to do calculations that were difficult or impossible before.</t>
  </si>
  <si>
    <t>For example: The total of the top 5 sales transactions:</t>
  </si>
  <si>
    <t>Top:</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</si>
</sst>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8" formatCode="&quot;£&quot;#,##0.00;[Red]\-&quot;£&quot;#,##0.00"/>
    <numFmt numFmtId="164" formatCode="&quot;£&quot;#,##0.00"/>
  </numFmts>
  <fonts count="4" x14ac:knownFonts="1">
    <font>
      <sz val="11"/>
      <color theme="1"/>
      <name val="Calibri"/>
      <family val="2"/>
      <scheme val="minor"/>
    </font>
    <font>
      <b/>
      <sz val="11"/>
      <color theme="1"/>
      <name val="Calibri"/>
      <family val="2"/>
      <scheme val="minor"/>
    </font>
    <font>
      <b/>
      <sz val="10"/>
      <color theme="1"/>
      <name val="Arial"/>
      <family val="2"/>
    </font>
    <font>
      <i/>
      <sz val="11"/>
      <color theme="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0" fontId="1" fillId="0" borderId="0" xfId="0" applyFont="1"/>
    <xf numFmtId="0" fontId="2" fillId="0" borderId="0" xfId="0" applyFont="1"/>
    <xf numFmtId="8" fontId="0" fillId="0" borderId="0" xfId="0" applyNumberFormat="1"/>
    <xf numFmtId="14" fontId="0" fillId="0" borderId="0" xfId="0" applyNumberFormat="1"/>
    <xf numFmtId="0" fontId="3" fillId="0" borderId="0" xfId="0" applyFont="1"/>
    <xf numFmtId="164" fontId="0" fillId="0" borderId="0" xfId="0" applyNumberFormat="1"/>
    <xf numFmtId="0" fontId="1" fillId="0" borderId="1" xfId="0" applyFont="1" applyBorder="1"/>
    <xf numFmtId="164" fontId="1" fillId="0" borderId="1" xfId="0" applyNumberFormat="1" applyFont="1" applyBorder="1"/>
    <xf numFmtId="0" fontId="3" fillId="0" borderId="0" xfId="0" applyFont="1" applyAlignment="1">
      <alignment horizontal="right"/>
    </xf>
    <xf numFmtId="14" fontId="1" fillId="0" borderId="0" xfId="0" applyNumberFormat="1" applyFont="1"/>
    <xf numFmtId="164" fontId="1" fillId="0" borderId="0" xfId="0" applyNumberFormat="1" applyFont="1"/>
  </cellXfs>
  <cellStyles count="1">
    <cellStyle name="Normal" xfId="0" builtinId="0"/>
  </cellStyles>
  <dxfs count="4">
    <dxf>
      <numFmt numFmtId="12" formatCode="&quot;£&quot;#,##0.00;[Red]\-&quot;£&quot;#,##0.00"/>
    </dxf>
    <dxf>
      <numFmt numFmtId="19" formatCode="dd/mm/yyyy"/>
    </dxf>
    <dxf>
      <font>
        <b/>
        <i val="0"/>
        <strike val="0"/>
        <condense val="0"/>
        <extend val="0"/>
        <outline val="0"/>
        <shadow val="0"/>
        <u val="none"/>
        <vertAlign val="baseline"/>
        <sz val="11"/>
        <color theme="1"/>
        <name val="Calibri"/>
        <scheme val="minor"/>
      </font>
    </dxf>
    <dxf>
      <numFmt numFmtId="12" formatCode="&quot;£&quot;#,##0.00;[Red]\-&quot;£&quot;#,##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 Target="richData/rdrichvalue.xm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Flags>
  </global>
</rvTypesInfo>
</file>

<file path=xl/richData/rdrichvalue.xml><?xml version="1.0" encoding="utf-8"?>
<rvData xmlns="http://schemas.microsoft.com/office/spreadsheetml/2017/richdata" count="1">
  <rv s="0">
    <v>0</v>
    <v>8</v>
    <v>4</v>
    <v>1</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id="1" name="Inventory" displayName="Inventory" ref="C48:D54" totalsRowShown="0">
  <autoFilter ref="C48:D54"/>
  <tableColumns count="2">
    <tableColumn id="1" name="Quantity"/>
    <tableColumn id="2" name="Price" dataDxfId="3"/>
  </tableColumns>
  <tableStyleInfo name="TableStyleMedium2" showFirstColumn="0" showLastColumn="0" showRowStripes="1" showColumnStripes="0"/>
</table>
</file>

<file path=xl/tables/table2.xml><?xml version="1.0" encoding="utf-8"?>
<table xmlns="http://schemas.openxmlformats.org/spreadsheetml/2006/main" id="2" name="Data" displayName="Data" ref="B2:D202" totalsRowShown="0" headerRowDxfId="2">
  <autoFilter ref="B2:D202"/>
  <tableColumns count="3">
    <tableColumn id="1" name="Customer"/>
    <tableColumn id="2" name="Date" dataDxfId="1"/>
    <tableColumn id="3" name="Amou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29"/>
  <sheetViews>
    <sheetView tabSelected="1" workbookViewId="0">
      <selection activeCell="B2" sqref="B2"/>
    </sheetView>
  </sheetViews>
  <sheetFormatPr defaultRowHeight="15" x14ac:dyDescent="0.25"/>
  <sheetData>
    <row r="2" spans="2:9" x14ac:dyDescent="0.25">
      <c r="B2" s="5" t="s">
        <v>34</v>
      </c>
    </row>
    <row r="4" spans="2:9" x14ac:dyDescent="0.25">
      <c r="B4" s="1" t="s">
        <v>0</v>
      </c>
    </row>
    <row r="6" spans="2:9" x14ac:dyDescent="0.25">
      <c r="B6" t="s">
        <v>1</v>
      </c>
    </row>
    <row r="8" spans="2:9" x14ac:dyDescent="0.25">
      <c r="C8" cm="1">
        <f t="array" ref="C8:E9">{1,2,3;4,5,6}</f>
        <v>1</v>
      </c>
      <c r="D8">
        <v>2</v>
      </c>
      <c r="E8">
        <v>3</v>
      </c>
    </row>
    <row r="9" spans="2:9" x14ac:dyDescent="0.25">
      <c r="C9">
        <v>4</v>
      </c>
      <c r="D9">
        <v>5</v>
      </c>
      <c r="E9">
        <v>6</v>
      </c>
    </row>
    <row r="11" spans="2:9" x14ac:dyDescent="0.25">
      <c r="B11" s="1" t="s">
        <v>2</v>
      </c>
    </row>
    <row r="13" spans="2:9" x14ac:dyDescent="0.25">
      <c r="B13" t="s">
        <v>4</v>
      </c>
    </row>
    <row r="15" spans="2:9" x14ac:dyDescent="0.25">
      <c r="C15" cm="1">
        <f t="array" ref="C15:C19">_xlfn.SEQUENCE(5)</f>
        <v>1</v>
      </c>
      <c r="E15" cm="1">
        <f t="array" ref="E15:I15">_xlfn.SEQUENCE(,5)</f>
        <v>1</v>
      </c>
      <c r="F15">
        <v>2</v>
      </c>
      <c r="G15">
        <v>3</v>
      </c>
      <c r="H15">
        <v>4</v>
      </c>
      <c r="I15">
        <v>5</v>
      </c>
    </row>
    <row r="16" spans="2:9" x14ac:dyDescent="0.25">
      <c r="C16">
        <v>2</v>
      </c>
    </row>
    <row r="17" spans="2:9" x14ac:dyDescent="0.25">
      <c r="C17">
        <v>3</v>
      </c>
      <c r="E17" cm="1">
        <f t="array" ref="E17:G19">_xlfn.SEQUENCE(3,3)</f>
        <v>1</v>
      </c>
      <c r="F17">
        <v>2</v>
      </c>
      <c r="G17">
        <v>3</v>
      </c>
      <c r="I17" cm="1">
        <f t="array" ref="I17:I19">_xlfn.SEQUENCE(3,1,4,3)</f>
        <v>4</v>
      </c>
    </row>
    <row r="18" spans="2:9" x14ac:dyDescent="0.25">
      <c r="C18">
        <v>4</v>
      </c>
      <c r="E18">
        <v>4</v>
      </c>
      <c r="F18">
        <v>5</v>
      </c>
      <c r="G18">
        <v>6</v>
      </c>
      <c r="I18">
        <v>7</v>
      </c>
    </row>
    <row r="19" spans="2:9" x14ac:dyDescent="0.25">
      <c r="C19">
        <v>5</v>
      </c>
      <c r="E19">
        <v>7</v>
      </c>
      <c r="F19">
        <v>8</v>
      </c>
      <c r="G19">
        <v>9</v>
      </c>
      <c r="I19">
        <v>10</v>
      </c>
    </row>
    <row r="21" spans="2:9" x14ac:dyDescent="0.25">
      <c r="B21" s="2" t="s">
        <v>3</v>
      </c>
    </row>
    <row r="23" spans="2:9" x14ac:dyDescent="0.25">
      <c r="B23" t="s">
        <v>5</v>
      </c>
    </row>
    <row r="25" spans="2:9" x14ac:dyDescent="0.25">
      <c r="C25" t="e" cm="1">
        <f t="array" aca="1" ref="C25:E27" ca="1">_xlfn.RANDARRAY(3,3)</f>
        <v>#NAME?</v>
      </c>
      <c r="D25" t="e">
        <f ca="1"/>
        <v>#NAME?</v>
      </c>
      <c r="E25" t="e">
        <f ca="1"/>
        <v>#NAME?</v>
      </c>
      <c r="G25" t="e" cm="1">
        <f t="array" aca="1" ref="G25:G29" ca="1">_xlfn.RANDARRAY(5,,1,10)</f>
        <v>#NAME?</v>
      </c>
    </row>
    <row r="26" spans="2:9" x14ac:dyDescent="0.25">
      <c r="C26" t="e">
        <f ca="1"/>
        <v>#NAME?</v>
      </c>
      <c r="D26" t="e">
        <f ca="1"/>
        <v>#NAME?</v>
      </c>
      <c r="E26" t="e">
        <f ca="1"/>
        <v>#NAME?</v>
      </c>
      <c r="G26" t="e">
        <f ca="1"/>
        <v>#NAME?</v>
      </c>
    </row>
    <row r="27" spans="2:9" x14ac:dyDescent="0.25">
      <c r="C27" t="e">
        <f ca="1"/>
        <v>#NAME?</v>
      </c>
      <c r="D27" t="e">
        <f ca="1"/>
        <v>#NAME?</v>
      </c>
      <c r="E27" t="e">
        <f ca="1"/>
        <v>#NAME?</v>
      </c>
      <c r="G27" t="e">
        <f ca="1"/>
        <v>#NAME?</v>
      </c>
    </row>
    <row r="28" spans="2:9" x14ac:dyDescent="0.25">
      <c r="G28" t="e">
        <f ca="1"/>
        <v>#NAME?</v>
      </c>
    </row>
    <row r="29" spans="2:9" x14ac:dyDescent="0.25">
      <c r="G29" t="e">
        <f ca="1"/>
        <v>#NAME?</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54"/>
  <sheetViews>
    <sheetView workbookViewId="0">
      <selection activeCell="B2" sqref="B2"/>
    </sheetView>
  </sheetViews>
  <sheetFormatPr defaultRowHeight="15" x14ac:dyDescent="0.25"/>
  <cols>
    <col min="3" max="3" width="10.28515625" customWidth="1"/>
  </cols>
  <sheetData>
    <row r="2" spans="2:8" x14ac:dyDescent="0.25">
      <c r="B2" s="1" t="s">
        <v>6</v>
      </c>
    </row>
    <row r="4" spans="2:8" x14ac:dyDescent="0.25">
      <c r="B4" t="s">
        <v>7</v>
      </c>
    </row>
    <row r="5" spans="2:8" x14ac:dyDescent="0.25">
      <c r="B5" t="s">
        <v>8</v>
      </c>
    </row>
    <row r="7" spans="2:8" x14ac:dyDescent="0.25">
      <c r="C7">
        <v>1</v>
      </c>
      <c r="E7" cm="1">
        <f t="array" ref="E7">SUM(C7:C10*2)</f>
        <v>20</v>
      </c>
      <c r="G7" t="s">
        <v>11</v>
      </c>
      <c r="H7" t="s">
        <v>12</v>
      </c>
    </row>
    <row r="8" spans="2:8" x14ac:dyDescent="0.25">
      <c r="C8">
        <v>2</v>
      </c>
      <c r="G8">
        <v>7</v>
      </c>
      <c r="H8" s="3">
        <v>10.5</v>
      </c>
    </row>
    <row r="9" spans="2:8" x14ac:dyDescent="0.25">
      <c r="C9">
        <v>3</v>
      </c>
      <c r="G9">
        <v>10</v>
      </c>
      <c r="H9" s="3">
        <v>8.44</v>
      </c>
    </row>
    <row r="10" spans="2:8" x14ac:dyDescent="0.25">
      <c r="C10">
        <v>4</v>
      </c>
      <c r="G10">
        <v>44</v>
      </c>
      <c r="H10" s="3">
        <v>0.66</v>
      </c>
    </row>
    <row r="11" spans="2:8" x14ac:dyDescent="0.25">
      <c r="G11">
        <v>8</v>
      </c>
      <c r="H11" s="3">
        <v>88.79</v>
      </c>
    </row>
    <row r="12" spans="2:8" x14ac:dyDescent="0.25">
      <c r="G12">
        <v>2</v>
      </c>
      <c r="H12" s="3">
        <v>44</v>
      </c>
    </row>
    <row r="14" spans="2:8" x14ac:dyDescent="0.25">
      <c r="H14" s="3" cm="1">
        <f t="array" ref="H14">SUM(G8:G12*H8:H12)</f>
        <v>985.26</v>
      </c>
    </row>
    <row r="15" spans="2:8" x14ac:dyDescent="0.25">
      <c r="B15" s="1" t="s">
        <v>9</v>
      </c>
    </row>
    <row r="17" spans="2:8" x14ac:dyDescent="0.25">
      <c r="B17" t="s">
        <v>10</v>
      </c>
    </row>
    <row r="18" spans="2:8" x14ac:dyDescent="0.25">
      <c r="B18" s="1" t="s">
        <v>33</v>
      </c>
    </row>
    <row r="20" spans="2:8" x14ac:dyDescent="0.25">
      <c r="C20" s="1">
        <v>5</v>
      </c>
      <c r="D20" cm="1">
        <f t="array" ref="D20:H20">_xlfn.SEQUENCE(,C20)</f>
        <v>1</v>
      </c>
      <c r="E20">
        <v>2</v>
      </c>
      <c r="F20">
        <v>3</v>
      </c>
      <c r="G20">
        <v>4</v>
      </c>
      <c r="H20">
        <v>5</v>
      </c>
    </row>
    <row r="21" spans="2:8" x14ac:dyDescent="0.25">
      <c r="C21" cm="1">
        <f t="array" ref="C21:C25">_xlfn.SEQUENCE(C20)</f>
        <v>1</v>
      </c>
      <c r="D21" cm="1">
        <f t="array" ref="D21:H25">_xlfn.ANCHORARRAY(D20)*_xlfn.ANCHORARRAY(C21)</f>
        <v>1</v>
      </c>
      <c r="E21">
        <v>2</v>
      </c>
      <c r="F21">
        <v>3</v>
      </c>
      <c r="G21">
        <v>4</v>
      </c>
      <c r="H21">
        <v>5</v>
      </c>
    </row>
    <row r="22" spans="2:8" x14ac:dyDescent="0.25">
      <c r="C22">
        <v>2</v>
      </c>
      <c r="D22">
        <v>2</v>
      </c>
      <c r="E22">
        <v>4</v>
      </c>
      <c r="F22">
        <v>6</v>
      </c>
      <c r="G22">
        <v>8</v>
      </c>
      <c r="H22">
        <v>10</v>
      </c>
    </row>
    <row r="23" spans="2:8" x14ac:dyDescent="0.25">
      <c r="C23">
        <v>3</v>
      </c>
      <c r="D23">
        <v>3</v>
      </c>
      <c r="E23">
        <v>6</v>
      </c>
      <c r="F23">
        <v>9</v>
      </c>
      <c r="G23">
        <v>12</v>
      </c>
      <c r="H23">
        <v>15</v>
      </c>
    </row>
    <row r="24" spans="2:8" x14ac:dyDescent="0.25">
      <c r="C24">
        <v>4</v>
      </c>
      <c r="D24">
        <v>4</v>
      </c>
      <c r="E24">
        <v>8</v>
      </c>
      <c r="F24">
        <v>12</v>
      </c>
      <c r="G24">
        <v>16</v>
      </c>
      <c r="H24">
        <v>20</v>
      </c>
    </row>
    <row r="25" spans="2:8" x14ac:dyDescent="0.25">
      <c r="C25">
        <v>5</v>
      </c>
      <c r="D25">
        <v>5</v>
      </c>
      <c r="E25">
        <v>10</v>
      </c>
      <c r="F25">
        <v>15</v>
      </c>
      <c r="G25">
        <v>20</v>
      </c>
      <c r="H25">
        <v>25</v>
      </c>
    </row>
    <row r="27" spans="2:8" x14ac:dyDescent="0.25">
      <c r="B27" s="1" t="s">
        <v>13</v>
      </c>
    </row>
    <row r="29" spans="2:8" x14ac:dyDescent="0.25">
      <c r="B29" t="s">
        <v>14</v>
      </c>
    </row>
    <row r="31" spans="2:8" x14ac:dyDescent="0.25">
      <c r="C31" cm="1">
        <f t="array" ref="C31">{1;2;3;4;5}</f>
        <v>1</v>
      </c>
    </row>
    <row r="34" spans="2:8" x14ac:dyDescent="0.25">
      <c r="C34" t="s">
        <v>15</v>
      </c>
    </row>
    <row r="37" spans="2:8" x14ac:dyDescent="0.25">
      <c r="B37" s="1" t="s">
        <v>38</v>
      </c>
    </row>
    <row r="39" spans="2:8" x14ac:dyDescent="0.25">
      <c r="B39" t="s">
        <v>39</v>
      </c>
    </row>
    <row r="41" spans="2:8" x14ac:dyDescent="0.25">
      <c r="C41" t="str" cm="1">
        <f t="array" ref="C41:H42">TRANSPOSE(G7:H12)</f>
        <v>Quantity</v>
      </c>
      <c r="D41">
        <v>7</v>
      </c>
      <c r="E41">
        <v>10</v>
      </c>
      <c r="F41">
        <v>44</v>
      </c>
      <c r="G41">
        <v>8</v>
      </c>
      <c r="H41">
        <v>2</v>
      </c>
    </row>
    <row r="42" spans="2:8" x14ac:dyDescent="0.25">
      <c r="C42" t="str">
        <v>Price</v>
      </c>
      <c r="D42" s="6">
        <v>10.5</v>
      </c>
      <c r="E42" s="6">
        <v>8.44</v>
      </c>
      <c r="F42" s="6">
        <v>0.66</v>
      </c>
      <c r="G42" s="6">
        <v>88.79</v>
      </c>
      <c r="H42" s="6">
        <v>44</v>
      </c>
    </row>
    <row r="44" spans="2:8" x14ac:dyDescent="0.25">
      <c r="B44" s="1" t="s">
        <v>40</v>
      </c>
    </row>
    <row r="46" spans="2:8" x14ac:dyDescent="0.25">
      <c r="B46" t="s">
        <v>41</v>
      </c>
    </row>
    <row r="48" spans="2:8" x14ac:dyDescent="0.25">
      <c r="C48" t="s">
        <v>11</v>
      </c>
      <c r="D48" t="s">
        <v>12</v>
      </c>
    </row>
    <row r="49" spans="3:6" x14ac:dyDescent="0.25">
      <c r="C49">
        <v>7</v>
      </c>
      <c r="D49" s="3">
        <v>10.5</v>
      </c>
      <c r="F49" s="3" cm="1">
        <f t="array" ref="F49">SUM(Inventory[Quantity]*Inventory[Price])</f>
        <v>1865.26</v>
      </c>
    </row>
    <row r="50" spans="3:6" x14ac:dyDescent="0.25">
      <c r="C50">
        <v>10</v>
      </c>
      <c r="D50" s="3">
        <v>8.44</v>
      </c>
    </row>
    <row r="51" spans="3:6" x14ac:dyDescent="0.25">
      <c r="C51">
        <v>44</v>
      </c>
      <c r="D51" s="3">
        <v>0.66</v>
      </c>
      <c r="F51">
        <f>SUM(Inventory[Quantity])</f>
        <v>126</v>
      </c>
    </row>
    <row r="52" spans="3:6" x14ac:dyDescent="0.25">
      <c r="C52">
        <v>8</v>
      </c>
      <c r="D52" s="3">
        <v>88.79</v>
      </c>
    </row>
    <row r="53" spans="3:6" x14ac:dyDescent="0.25">
      <c r="C53">
        <v>2</v>
      </c>
      <c r="D53" s="3">
        <v>44</v>
      </c>
    </row>
    <row r="54" spans="3:6" x14ac:dyDescent="0.25">
      <c r="C54">
        <v>55</v>
      </c>
      <c r="D54" s="3">
        <v>16</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6"/>
  <sheetViews>
    <sheetView workbookViewId="0">
      <selection activeCell="B2" sqref="B2"/>
    </sheetView>
  </sheetViews>
  <sheetFormatPr defaultRowHeight="15" x14ac:dyDescent="0.25"/>
  <cols>
    <col min="2" max="2" width="10.5703125" bestFit="1" customWidth="1"/>
    <col min="3" max="3" width="12.28515625" style="6" bestFit="1" customWidth="1"/>
    <col min="5" max="5" width="9.140625" bestFit="1" customWidth="1"/>
    <col min="6" max="6" width="12.28515625" bestFit="1" customWidth="1"/>
  </cols>
  <sheetData>
    <row r="2" spans="2:3" x14ac:dyDescent="0.25">
      <c r="B2" t="s">
        <v>30</v>
      </c>
    </row>
    <row r="3" spans="2:3" x14ac:dyDescent="0.25">
      <c r="B3" t="s">
        <v>32</v>
      </c>
    </row>
    <row r="5" spans="2:3" x14ac:dyDescent="0.25">
      <c r="B5" s="1" t="s">
        <v>16</v>
      </c>
      <c r="C5" s="11" t="s">
        <v>31</v>
      </c>
    </row>
    <row r="6" spans="2:3" x14ac:dyDescent="0.25">
      <c r="B6" t="str" cm="1">
        <f t="array" ref="B6:B16">_xlfn.UNIQUE(Data[Customer])</f>
        <v>Silver</v>
      </c>
      <c r="C6" s="6" cm="1">
        <f t="array" ref="C6:C16">SUMIFS(Data[Amount],Data[Customer],_xlfn.ANCHORARRAY(B6))</f>
        <v>5517.1699999999992</v>
      </c>
    </row>
    <row r="7" spans="2:3" x14ac:dyDescent="0.25">
      <c r="B7" t="str">
        <v>Pink</v>
      </c>
      <c r="C7" s="6">
        <v>9792.0199999999986</v>
      </c>
    </row>
    <row r="8" spans="2:3" x14ac:dyDescent="0.25">
      <c r="B8" t="str">
        <v>Gold</v>
      </c>
      <c r="C8" s="6">
        <v>10719.560000000001</v>
      </c>
    </row>
    <row r="9" spans="2:3" x14ac:dyDescent="0.25">
      <c r="B9" t="str">
        <v>Yellow</v>
      </c>
      <c r="C9" s="6">
        <v>10180.980000000001</v>
      </c>
    </row>
    <row r="10" spans="2:3" x14ac:dyDescent="0.25">
      <c r="B10" t="str">
        <v>Orange</v>
      </c>
      <c r="C10" s="6">
        <v>10674.449999999999</v>
      </c>
    </row>
    <row r="11" spans="2:3" x14ac:dyDescent="0.25">
      <c r="B11" t="str">
        <v>Red</v>
      </c>
      <c r="C11" s="6">
        <v>12115.170000000002</v>
      </c>
    </row>
    <row r="12" spans="2:3" x14ac:dyDescent="0.25">
      <c r="B12" t="str">
        <v>Brown</v>
      </c>
      <c r="C12" s="6">
        <v>11607.95</v>
      </c>
    </row>
    <row r="13" spans="2:3" x14ac:dyDescent="0.25">
      <c r="B13" t="str">
        <v>Black</v>
      </c>
      <c r="C13" s="6">
        <v>8854.98</v>
      </c>
    </row>
    <row r="14" spans="2:3" x14ac:dyDescent="0.25">
      <c r="B14" t="str">
        <v>Green</v>
      </c>
      <c r="C14" s="6">
        <v>5479.64</v>
      </c>
    </row>
    <row r="15" spans="2:3" x14ac:dyDescent="0.25">
      <c r="B15" t="str">
        <v>Blue</v>
      </c>
      <c r="C15" s="6">
        <v>10027.500000000002</v>
      </c>
    </row>
    <row r="16" spans="2:3" x14ac:dyDescent="0.25">
      <c r="B16" t="str">
        <v>White</v>
      </c>
      <c r="C16" s="6">
        <v>10614.68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220"/>
  <sheetViews>
    <sheetView workbookViewId="0">
      <selection activeCell="B2" sqref="B2"/>
    </sheetView>
  </sheetViews>
  <sheetFormatPr defaultRowHeight="15" x14ac:dyDescent="0.25"/>
  <cols>
    <col min="4" max="4" width="10.5703125" bestFit="1" customWidth="1"/>
  </cols>
  <sheetData>
    <row r="2" spans="2:3" x14ac:dyDescent="0.25">
      <c r="B2" t="s">
        <v>35</v>
      </c>
    </row>
    <row r="3" spans="2:3" x14ac:dyDescent="0.25">
      <c r="B3" t="s">
        <v>36</v>
      </c>
    </row>
    <row r="5" spans="2:3" x14ac:dyDescent="0.25">
      <c r="C5" s="1" t="str">
        <f>Data[[#Headers],[Customer]]</f>
        <v>Customer</v>
      </c>
    </row>
    <row r="6" spans="2:3" x14ac:dyDescent="0.25">
      <c r="C6" t="str" cm="1">
        <f t="array" ref="C6:C16">_xlfn._xlws.SORT(_xlfn.UNIQUE(Data[Customer]))</f>
        <v>Black</v>
      </c>
    </row>
    <row r="7" spans="2:3" x14ac:dyDescent="0.25">
      <c r="C7" t="str">
        <v>Blue</v>
      </c>
    </row>
    <row r="8" spans="2:3" x14ac:dyDescent="0.25">
      <c r="C8" t="str">
        <v>Brown</v>
      </c>
    </row>
    <row r="9" spans="2:3" x14ac:dyDescent="0.25">
      <c r="C9" t="str">
        <v>Gold</v>
      </c>
    </row>
    <row r="10" spans="2:3" x14ac:dyDescent="0.25">
      <c r="C10" t="str">
        <v>Green</v>
      </c>
    </row>
    <row r="11" spans="2:3" x14ac:dyDescent="0.25">
      <c r="C11" t="str">
        <v>Orange</v>
      </c>
    </row>
    <row r="12" spans="2:3" x14ac:dyDescent="0.25">
      <c r="C12" t="str">
        <v>Pink</v>
      </c>
    </row>
    <row r="13" spans="2:3" x14ac:dyDescent="0.25">
      <c r="C13" t="str">
        <v>Red</v>
      </c>
    </row>
    <row r="14" spans="2:3" x14ac:dyDescent="0.25">
      <c r="C14" t="str">
        <v>Silver</v>
      </c>
    </row>
    <row r="15" spans="2:3" x14ac:dyDescent="0.25">
      <c r="C15" t="str">
        <v>White</v>
      </c>
    </row>
    <row r="16" spans="2:3" x14ac:dyDescent="0.25">
      <c r="C16" t="str">
        <v>Yellow</v>
      </c>
    </row>
    <row r="18" spans="2:5" x14ac:dyDescent="0.25">
      <c r="B18" t="s">
        <v>37</v>
      </c>
    </row>
    <row r="20" spans="2:5" x14ac:dyDescent="0.25">
      <c r="C20" s="1" t="str" cm="1">
        <f t="array" ref="C20:E20">Data[#Headers]</f>
        <v>Customer</v>
      </c>
      <c r="D20" s="1" t="str">
        <v>Date</v>
      </c>
      <c r="E20" s="1" t="str">
        <v>Amount</v>
      </c>
    </row>
    <row r="21" spans="2:5" x14ac:dyDescent="0.25">
      <c r="C21" t="str" cm="1">
        <f t="array" ref="C21:E220">_xlfn.SORTBY(Data[],Data[Customer],1,Data[Amount],-1)</f>
        <v>Black</v>
      </c>
      <c r="D21" s="4">
        <v>43228</v>
      </c>
      <c r="E21" s="6">
        <v>988.69</v>
      </c>
    </row>
    <row r="22" spans="2:5" x14ac:dyDescent="0.25">
      <c r="C22" t="str">
        <v>Black</v>
      </c>
      <c r="D22" s="4">
        <v>43308</v>
      </c>
      <c r="E22" s="6">
        <v>970.8</v>
      </c>
    </row>
    <row r="23" spans="2:5" x14ac:dyDescent="0.25">
      <c r="C23" t="str">
        <v>Black</v>
      </c>
      <c r="D23" s="4">
        <v>43201</v>
      </c>
      <c r="E23" s="6">
        <v>869.86</v>
      </c>
    </row>
    <row r="24" spans="2:5" x14ac:dyDescent="0.25">
      <c r="C24" t="str">
        <v>Black</v>
      </c>
      <c r="D24" s="4">
        <v>43274</v>
      </c>
      <c r="E24" s="6">
        <v>858.62</v>
      </c>
    </row>
    <row r="25" spans="2:5" x14ac:dyDescent="0.25">
      <c r="C25" t="str">
        <v>Black</v>
      </c>
      <c r="D25" s="4">
        <v>43383</v>
      </c>
      <c r="E25" s="6">
        <v>819.92</v>
      </c>
    </row>
    <row r="26" spans="2:5" x14ac:dyDescent="0.25">
      <c r="C26" t="str">
        <v>Black</v>
      </c>
      <c r="D26" s="4">
        <v>43213</v>
      </c>
      <c r="E26" s="6">
        <v>792.82</v>
      </c>
    </row>
    <row r="27" spans="2:5" x14ac:dyDescent="0.25">
      <c r="C27" t="str">
        <v>Black</v>
      </c>
      <c r="D27" s="4">
        <v>43410</v>
      </c>
      <c r="E27" s="6">
        <v>670.38</v>
      </c>
    </row>
    <row r="28" spans="2:5" x14ac:dyDescent="0.25">
      <c r="C28" t="str">
        <v>Black</v>
      </c>
      <c r="D28" s="4">
        <v>43421</v>
      </c>
      <c r="E28" s="6">
        <v>527.66999999999996</v>
      </c>
    </row>
    <row r="29" spans="2:5" x14ac:dyDescent="0.25">
      <c r="C29" t="str">
        <v>Black</v>
      </c>
      <c r="D29" s="4">
        <v>43157</v>
      </c>
      <c r="E29" s="6">
        <v>477.1</v>
      </c>
    </row>
    <row r="30" spans="2:5" x14ac:dyDescent="0.25">
      <c r="C30" t="str">
        <v>Black</v>
      </c>
      <c r="D30" s="4">
        <v>43210</v>
      </c>
      <c r="E30" s="6">
        <v>446.18</v>
      </c>
    </row>
    <row r="31" spans="2:5" x14ac:dyDescent="0.25">
      <c r="C31" t="str">
        <v>Black</v>
      </c>
      <c r="D31" s="4">
        <v>43392</v>
      </c>
      <c r="E31" s="6">
        <v>382.78</v>
      </c>
    </row>
    <row r="32" spans="2:5" x14ac:dyDescent="0.25">
      <c r="C32" t="str">
        <v>Black</v>
      </c>
      <c r="D32" s="4">
        <v>43435</v>
      </c>
      <c r="E32" s="6">
        <v>222.18</v>
      </c>
    </row>
    <row r="33" spans="3:5" x14ac:dyDescent="0.25">
      <c r="C33" t="str">
        <v>Black</v>
      </c>
      <c r="D33" s="4">
        <v>43352</v>
      </c>
      <c r="E33" s="6">
        <v>217.96</v>
      </c>
    </row>
    <row r="34" spans="3:5" x14ac:dyDescent="0.25">
      <c r="C34" t="str">
        <v>Black</v>
      </c>
      <c r="D34" s="4">
        <v>43436</v>
      </c>
      <c r="E34" s="6">
        <v>163.24</v>
      </c>
    </row>
    <row r="35" spans="3:5" x14ac:dyDescent="0.25">
      <c r="C35" t="str">
        <v>Black</v>
      </c>
      <c r="D35" s="4">
        <v>43110</v>
      </c>
      <c r="E35" s="6">
        <v>155.07</v>
      </c>
    </row>
    <row r="36" spans="3:5" x14ac:dyDescent="0.25">
      <c r="C36" t="str">
        <v>Black</v>
      </c>
      <c r="D36" s="4">
        <v>43151</v>
      </c>
      <c r="E36" s="6">
        <v>106.92</v>
      </c>
    </row>
    <row r="37" spans="3:5" x14ac:dyDescent="0.25">
      <c r="C37" t="str">
        <v>Black</v>
      </c>
      <c r="D37" s="4">
        <v>43178</v>
      </c>
      <c r="E37" s="6">
        <v>92.32</v>
      </c>
    </row>
    <row r="38" spans="3:5" x14ac:dyDescent="0.25">
      <c r="C38" t="str">
        <v>Black</v>
      </c>
      <c r="D38" s="4">
        <v>43285</v>
      </c>
      <c r="E38" s="6">
        <v>47.64</v>
      </c>
    </row>
    <row r="39" spans="3:5" x14ac:dyDescent="0.25">
      <c r="C39" t="str">
        <v>Black</v>
      </c>
      <c r="D39" s="4">
        <v>43288</v>
      </c>
      <c r="E39" s="6">
        <v>44.83</v>
      </c>
    </row>
    <row r="40" spans="3:5" x14ac:dyDescent="0.25">
      <c r="C40" t="str">
        <v>Blue</v>
      </c>
      <c r="D40" s="4">
        <v>43343</v>
      </c>
      <c r="E40" s="6">
        <v>982.38</v>
      </c>
    </row>
    <row r="41" spans="3:5" x14ac:dyDescent="0.25">
      <c r="C41" t="str">
        <v>Blue</v>
      </c>
      <c r="D41" s="4">
        <v>43222</v>
      </c>
      <c r="E41" s="6">
        <v>969.15</v>
      </c>
    </row>
    <row r="42" spans="3:5" x14ac:dyDescent="0.25">
      <c r="C42" t="str">
        <v>Blue</v>
      </c>
      <c r="D42" s="4">
        <v>43259</v>
      </c>
      <c r="E42" s="6">
        <v>887.12</v>
      </c>
    </row>
    <row r="43" spans="3:5" x14ac:dyDescent="0.25">
      <c r="C43" t="str">
        <v>Blue</v>
      </c>
      <c r="D43" s="4">
        <v>43379</v>
      </c>
      <c r="E43" s="6">
        <v>854.56</v>
      </c>
    </row>
    <row r="44" spans="3:5" x14ac:dyDescent="0.25">
      <c r="C44" t="str">
        <v>Blue</v>
      </c>
      <c r="D44" s="4">
        <v>43425</v>
      </c>
      <c r="E44" s="6">
        <v>841.19</v>
      </c>
    </row>
    <row r="45" spans="3:5" x14ac:dyDescent="0.25">
      <c r="C45" t="str">
        <v>Blue</v>
      </c>
      <c r="D45" s="4">
        <v>43352</v>
      </c>
      <c r="E45" s="6">
        <v>829.49</v>
      </c>
    </row>
    <row r="46" spans="3:5" x14ac:dyDescent="0.25">
      <c r="C46" t="str">
        <v>Blue</v>
      </c>
      <c r="D46" s="4">
        <v>43109</v>
      </c>
      <c r="E46" s="6">
        <v>799.08</v>
      </c>
    </row>
    <row r="47" spans="3:5" x14ac:dyDescent="0.25">
      <c r="C47" t="str">
        <v>Blue</v>
      </c>
      <c r="D47" s="4">
        <v>43415</v>
      </c>
      <c r="E47" s="6">
        <v>712.24</v>
      </c>
    </row>
    <row r="48" spans="3:5" x14ac:dyDescent="0.25">
      <c r="C48" t="str">
        <v>Blue</v>
      </c>
      <c r="D48" s="4">
        <v>43371</v>
      </c>
      <c r="E48" s="6">
        <v>701.05</v>
      </c>
    </row>
    <row r="49" spans="3:5" x14ac:dyDescent="0.25">
      <c r="C49" t="str">
        <v>Blue</v>
      </c>
      <c r="D49" s="4">
        <v>43459</v>
      </c>
      <c r="E49" s="6">
        <v>530.36</v>
      </c>
    </row>
    <row r="50" spans="3:5" x14ac:dyDescent="0.25">
      <c r="C50" t="str">
        <v>Blue</v>
      </c>
      <c r="D50" s="4">
        <v>43396</v>
      </c>
      <c r="E50" s="6">
        <v>476.52</v>
      </c>
    </row>
    <row r="51" spans="3:5" x14ac:dyDescent="0.25">
      <c r="C51" t="str">
        <v>Blue</v>
      </c>
      <c r="D51" s="4">
        <v>43415</v>
      </c>
      <c r="E51" s="6">
        <v>327.33</v>
      </c>
    </row>
    <row r="52" spans="3:5" x14ac:dyDescent="0.25">
      <c r="C52" t="str">
        <v>Blue</v>
      </c>
      <c r="D52" s="4">
        <v>43159</v>
      </c>
      <c r="E52" s="6">
        <v>292.93</v>
      </c>
    </row>
    <row r="53" spans="3:5" x14ac:dyDescent="0.25">
      <c r="C53" t="str">
        <v>Blue</v>
      </c>
      <c r="D53" s="4">
        <v>43243</v>
      </c>
      <c r="E53" s="6">
        <v>257.69</v>
      </c>
    </row>
    <row r="54" spans="3:5" x14ac:dyDescent="0.25">
      <c r="C54" t="str">
        <v>Blue</v>
      </c>
      <c r="D54" s="4">
        <v>43463</v>
      </c>
      <c r="E54" s="6">
        <v>254.68</v>
      </c>
    </row>
    <row r="55" spans="3:5" x14ac:dyDescent="0.25">
      <c r="C55" t="str">
        <v>Blue</v>
      </c>
      <c r="D55" s="4">
        <v>43446</v>
      </c>
      <c r="E55" s="6">
        <v>201.53</v>
      </c>
    </row>
    <row r="56" spans="3:5" x14ac:dyDescent="0.25">
      <c r="C56" t="str">
        <v>Blue</v>
      </c>
      <c r="D56" s="4">
        <v>43309</v>
      </c>
      <c r="E56" s="6">
        <v>89.35</v>
      </c>
    </row>
    <row r="57" spans="3:5" x14ac:dyDescent="0.25">
      <c r="C57" t="str">
        <v>Blue</v>
      </c>
      <c r="D57" s="4">
        <v>43189</v>
      </c>
      <c r="E57" s="6">
        <v>20.85</v>
      </c>
    </row>
    <row r="58" spans="3:5" x14ac:dyDescent="0.25">
      <c r="C58" t="str">
        <v>Brown</v>
      </c>
      <c r="D58" s="4">
        <v>43105</v>
      </c>
      <c r="E58" s="6">
        <v>995.53</v>
      </c>
    </row>
    <row r="59" spans="3:5" x14ac:dyDescent="0.25">
      <c r="C59" t="str">
        <v>Brown</v>
      </c>
      <c r="D59" s="4">
        <v>43294</v>
      </c>
      <c r="E59" s="6">
        <v>950.38</v>
      </c>
    </row>
    <row r="60" spans="3:5" x14ac:dyDescent="0.25">
      <c r="C60" t="str">
        <v>Brown</v>
      </c>
      <c r="D60" s="4">
        <v>43169</v>
      </c>
      <c r="E60" s="6">
        <v>943.66</v>
      </c>
    </row>
    <row r="61" spans="3:5" x14ac:dyDescent="0.25">
      <c r="C61" t="str">
        <v>Brown</v>
      </c>
      <c r="D61" s="4">
        <v>43198</v>
      </c>
      <c r="E61" s="6">
        <v>892.51</v>
      </c>
    </row>
    <row r="62" spans="3:5" x14ac:dyDescent="0.25">
      <c r="C62" t="str">
        <v>Brown</v>
      </c>
      <c r="D62" s="4">
        <v>43362</v>
      </c>
      <c r="E62" s="6">
        <v>880.9</v>
      </c>
    </row>
    <row r="63" spans="3:5" x14ac:dyDescent="0.25">
      <c r="C63" t="str">
        <v>Brown</v>
      </c>
      <c r="D63" s="4">
        <v>43337</v>
      </c>
      <c r="E63" s="6">
        <v>863.83</v>
      </c>
    </row>
    <row r="64" spans="3:5" x14ac:dyDescent="0.25">
      <c r="C64" t="str">
        <v>Brown</v>
      </c>
      <c r="D64" s="4">
        <v>43422</v>
      </c>
      <c r="E64" s="6">
        <v>848.3</v>
      </c>
    </row>
    <row r="65" spans="3:5" x14ac:dyDescent="0.25">
      <c r="C65" t="str">
        <v>Brown</v>
      </c>
      <c r="D65" s="4">
        <v>43377</v>
      </c>
      <c r="E65" s="6">
        <v>796.64</v>
      </c>
    </row>
    <row r="66" spans="3:5" x14ac:dyDescent="0.25">
      <c r="C66" t="str">
        <v>Brown</v>
      </c>
      <c r="D66" s="4">
        <v>43157</v>
      </c>
      <c r="E66" s="6">
        <v>728.96</v>
      </c>
    </row>
    <row r="67" spans="3:5" x14ac:dyDescent="0.25">
      <c r="C67" t="str">
        <v>Brown</v>
      </c>
      <c r="D67" s="4">
        <v>43144</v>
      </c>
      <c r="E67" s="6">
        <v>692.95</v>
      </c>
    </row>
    <row r="68" spans="3:5" x14ac:dyDescent="0.25">
      <c r="C68" t="str">
        <v>Brown</v>
      </c>
      <c r="D68" s="4">
        <v>43450</v>
      </c>
      <c r="E68" s="6">
        <v>625.64</v>
      </c>
    </row>
    <row r="69" spans="3:5" x14ac:dyDescent="0.25">
      <c r="C69" t="str">
        <v>Brown</v>
      </c>
      <c r="D69" s="4">
        <v>43388</v>
      </c>
      <c r="E69" s="6">
        <v>485.45</v>
      </c>
    </row>
    <row r="70" spans="3:5" x14ac:dyDescent="0.25">
      <c r="C70" t="str">
        <v>Brown</v>
      </c>
      <c r="D70" s="4">
        <v>43441</v>
      </c>
      <c r="E70" s="6">
        <v>480.5</v>
      </c>
    </row>
    <row r="71" spans="3:5" x14ac:dyDescent="0.25">
      <c r="C71" t="str">
        <v>Brown</v>
      </c>
      <c r="D71" s="4">
        <v>43135</v>
      </c>
      <c r="E71" s="6">
        <v>460.46</v>
      </c>
    </row>
    <row r="72" spans="3:5" x14ac:dyDescent="0.25">
      <c r="C72" t="str">
        <v>Brown</v>
      </c>
      <c r="D72" s="4">
        <v>43318</v>
      </c>
      <c r="E72" s="6">
        <v>458.08</v>
      </c>
    </row>
    <row r="73" spans="3:5" x14ac:dyDescent="0.25">
      <c r="C73" t="str">
        <v>Brown</v>
      </c>
      <c r="D73" s="4">
        <v>43315</v>
      </c>
      <c r="E73" s="6">
        <v>235.15</v>
      </c>
    </row>
    <row r="74" spans="3:5" x14ac:dyDescent="0.25">
      <c r="C74" t="str">
        <v>Brown</v>
      </c>
      <c r="D74" s="4">
        <v>43140</v>
      </c>
      <c r="E74" s="6">
        <v>154.18</v>
      </c>
    </row>
    <row r="75" spans="3:5" x14ac:dyDescent="0.25">
      <c r="C75" t="str">
        <v>Brown</v>
      </c>
      <c r="D75" s="4">
        <v>43457</v>
      </c>
      <c r="E75" s="6">
        <v>70.58</v>
      </c>
    </row>
    <row r="76" spans="3:5" x14ac:dyDescent="0.25">
      <c r="C76" t="str">
        <v>Brown</v>
      </c>
      <c r="D76" s="4">
        <v>43138</v>
      </c>
      <c r="E76" s="6">
        <v>44.25</v>
      </c>
    </row>
    <row r="77" spans="3:5" x14ac:dyDescent="0.25">
      <c r="C77" t="str">
        <v>Gold</v>
      </c>
      <c r="D77" s="4">
        <v>43237</v>
      </c>
      <c r="E77" s="6">
        <v>927.11</v>
      </c>
    </row>
    <row r="78" spans="3:5" x14ac:dyDescent="0.25">
      <c r="C78" t="str">
        <v>Gold</v>
      </c>
      <c r="D78" s="4">
        <v>43248</v>
      </c>
      <c r="E78" s="6">
        <v>880.74</v>
      </c>
    </row>
    <row r="79" spans="3:5" x14ac:dyDescent="0.25">
      <c r="C79" t="str">
        <v>Gold</v>
      </c>
      <c r="D79" s="4">
        <v>43142</v>
      </c>
      <c r="E79" s="6">
        <v>870.75</v>
      </c>
    </row>
    <row r="80" spans="3:5" x14ac:dyDescent="0.25">
      <c r="C80" t="str">
        <v>Gold</v>
      </c>
      <c r="D80" s="4">
        <v>43117</v>
      </c>
      <c r="E80" s="6">
        <v>864</v>
      </c>
    </row>
    <row r="81" spans="3:5" x14ac:dyDescent="0.25">
      <c r="C81" t="str">
        <v>Gold</v>
      </c>
      <c r="D81" s="4">
        <v>43454</v>
      </c>
      <c r="E81" s="6">
        <v>779.98</v>
      </c>
    </row>
    <row r="82" spans="3:5" x14ac:dyDescent="0.25">
      <c r="C82" t="str">
        <v>Gold</v>
      </c>
      <c r="D82" s="4">
        <v>43107</v>
      </c>
      <c r="E82" s="6">
        <v>758.82</v>
      </c>
    </row>
    <row r="83" spans="3:5" x14ac:dyDescent="0.25">
      <c r="C83" t="str">
        <v>Gold</v>
      </c>
      <c r="D83" s="4">
        <v>43422</v>
      </c>
      <c r="E83" s="6">
        <v>736.82</v>
      </c>
    </row>
    <row r="84" spans="3:5" x14ac:dyDescent="0.25">
      <c r="C84" t="str">
        <v>Gold</v>
      </c>
      <c r="D84" s="4">
        <v>43394</v>
      </c>
      <c r="E84" s="6">
        <v>724.81</v>
      </c>
    </row>
    <row r="85" spans="3:5" x14ac:dyDescent="0.25">
      <c r="C85" t="str">
        <v>Gold</v>
      </c>
      <c r="D85" s="4">
        <v>43111</v>
      </c>
      <c r="E85" s="6">
        <v>709.09</v>
      </c>
    </row>
    <row r="86" spans="3:5" x14ac:dyDescent="0.25">
      <c r="C86" t="str">
        <v>Gold</v>
      </c>
      <c r="D86" s="4">
        <v>43443</v>
      </c>
      <c r="E86" s="6">
        <v>653.35</v>
      </c>
    </row>
    <row r="87" spans="3:5" x14ac:dyDescent="0.25">
      <c r="C87" t="str">
        <v>Gold</v>
      </c>
      <c r="D87" s="4">
        <v>43407</v>
      </c>
      <c r="E87" s="6">
        <v>529.65</v>
      </c>
    </row>
    <row r="88" spans="3:5" x14ac:dyDescent="0.25">
      <c r="C88" t="str">
        <v>Gold</v>
      </c>
      <c r="D88" s="4">
        <v>43457</v>
      </c>
      <c r="E88" s="6">
        <v>441.35</v>
      </c>
    </row>
    <row r="89" spans="3:5" x14ac:dyDescent="0.25">
      <c r="C89" t="str">
        <v>Gold</v>
      </c>
      <c r="D89" s="4">
        <v>43166</v>
      </c>
      <c r="E89" s="6">
        <v>398.17</v>
      </c>
    </row>
    <row r="90" spans="3:5" x14ac:dyDescent="0.25">
      <c r="C90" t="str">
        <v>Gold</v>
      </c>
      <c r="D90" s="4">
        <v>43337</v>
      </c>
      <c r="E90" s="6">
        <v>387.42</v>
      </c>
    </row>
    <row r="91" spans="3:5" x14ac:dyDescent="0.25">
      <c r="C91" t="str">
        <v>Gold</v>
      </c>
      <c r="D91" s="4">
        <v>43133</v>
      </c>
      <c r="E91" s="6">
        <v>297.07</v>
      </c>
    </row>
    <row r="92" spans="3:5" x14ac:dyDescent="0.25">
      <c r="C92" t="str">
        <v>Gold</v>
      </c>
      <c r="D92" s="4">
        <v>43441</v>
      </c>
      <c r="E92" s="6">
        <v>280.33</v>
      </c>
    </row>
    <row r="93" spans="3:5" x14ac:dyDescent="0.25">
      <c r="C93" t="str">
        <v>Gold</v>
      </c>
      <c r="D93" s="4">
        <v>43350</v>
      </c>
      <c r="E93" s="6">
        <v>182.13</v>
      </c>
    </row>
    <row r="94" spans="3:5" x14ac:dyDescent="0.25">
      <c r="C94" t="str">
        <v>Gold</v>
      </c>
      <c r="D94" s="4">
        <v>43374</v>
      </c>
      <c r="E94" s="6">
        <v>170.17</v>
      </c>
    </row>
    <row r="95" spans="3:5" x14ac:dyDescent="0.25">
      <c r="C95" t="str">
        <v>Gold</v>
      </c>
      <c r="D95" s="4">
        <v>43436</v>
      </c>
      <c r="E95" s="6">
        <v>93.92</v>
      </c>
    </row>
    <row r="96" spans="3:5" x14ac:dyDescent="0.25">
      <c r="C96" t="str">
        <v>Gold</v>
      </c>
      <c r="D96" s="4">
        <v>43214</v>
      </c>
      <c r="E96" s="6">
        <v>33.880000000000003</v>
      </c>
    </row>
    <row r="97" spans="3:5" x14ac:dyDescent="0.25">
      <c r="C97" t="str">
        <v>Green</v>
      </c>
      <c r="D97" s="4">
        <v>43381</v>
      </c>
      <c r="E97" s="6">
        <v>928.27</v>
      </c>
    </row>
    <row r="98" spans="3:5" x14ac:dyDescent="0.25">
      <c r="C98" t="str">
        <v>Green</v>
      </c>
      <c r="D98" s="4">
        <v>43413</v>
      </c>
      <c r="E98" s="6">
        <v>836.06</v>
      </c>
    </row>
    <row r="99" spans="3:5" x14ac:dyDescent="0.25">
      <c r="C99" t="str">
        <v>Green</v>
      </c>
      <c r="D99" s="4">
        <v>43362</v>
      </c>
      <c r="E99" s="6">
        <v>830.43</v>
      </c>
    </row>
    <row r="100" spans="3:5" x14ac:dyDescent="0.25">
      <c r="C100" t="str">
        <v>Green</v>
      </c>
      <c r="D100" s="4">
        <v>43439</v>
      </c>
      <c r="E100" s="6">
        <v>663.28</v>
      </c>
    </row>
    <row r="101" spans="3:5" x14ac:dyDescent="0.25">
      <c r="C101" t="str">
        <v>Green</v>
      </c>
      <c r="D101" s="4">
        <v>43401</v>
      </c>
      <c r="E101" s="6">
        <v>461.96</v>
      </c>
    </row>
    <row r="102" spans="3:5" x14ac:dyDescent="0.25">
      <c r="C102" t="str">
        <v>Green</v>
      </c>
      <c r="D102" s="4">
        <v>43221</v>
      </c>
      <c r="E102" s="6">
        <v>411.76</v>
      </c>
    </row>
    <row r="103" spans="3:5" x14ac:dyDescent="0.25">
      <c r="C103" t="str">
        <v>Green</v>
      </c>
      <c r="D103" s="4">
        <v>43237</v>
      </c>
      <c r="E103" s="6">
        <v>397.18</v>
      </c>
    </row>
    <row r="104" spans="3:5" x14ac:dyDescent="0.25">
      <c r="C104" t="str">
        <v>Green</v>
      </c>
      <c r="D104" s="4">
        <v>43190</v>
      </c>
      <c r="E104" s="6">
        <v>374.68</v>
      </c>
    </row>
    <row r="105" spans="3:5" x14ac:dyDescent="0.25">
      <c r="C105" t="str">
        <v>Green</v>
      </c>
      <c r="D105" s="4">
        <v>43239</v>
      </c>
      <c r="E105" s="6">
        <v>306.02999999999997</v>
      </c>
    </row>
    <row r="106" spans="3:5" x14ac:dyDescent="0.25">
      <c r="C106" t="str">
        <v>Green</v>
      </c>
      <c r="D106" s="4">
        <v>43430</v>
      </c>
      <c r="E106" s="6">
        <v>230.38</v>
      </c>
    </row>
    <row r="107" spans="3:5" x14ac:dyDescent="0.25">
      <c r="C107" t="str">
        <v>Green</v>
      </c>
      <c r="D107" s="4">
        <v>43226</v>
      </c>
      <c r="E107" s="6">
        <v>39.61</v>
      </c>
    </row>
    <row r="108" spans="3:5" x14ac:dyDescent="0.25">
      <c r="C108" t="str">
        <v>Orange</v>
      </c>
      <c r="D108" s="4">
        <v>43262</v>
      </c>
      <c r="E108" s="6">
        <v>968.65</v>
      </c>
    </row>
    <row r="109" spans="3:5" x14ac:dyDescent="0.25">
      <c r="C109" t="str">
        <v>Orange</v>
      </c>
      <c r="D109" s="4">
        <v>43169</v>
      </c>
      <c r="E109" s="6">
        <v>877.53</v>
      </c>
    </row>
    <row r="110" spans="3:5" x14ac:dyDescent="0.25">
      <c r="C110" t="str">
        <v>Orange</v>
      </c>
      <c r="D110" s="4">
        <v>43299</v>
      </c>
      <c r="E110" s="6">
        <v>829.39</v>
      </c>
    </row>
    <row r="111" spans="3:5" x14ac:dyDescent="0.25">
      <c r="C111" t="str">
        <v>Orange</v>
      </c>
      <c r="D111" s="4">
        <v>43438</v>
      </c>
      <c r="E111" s="6">
        <v>828.62</v>
      </c>
    </row>
    <row r="112" spans="3:5" x14ac:dyDescent="0.25">
      <c r="C112" t="str">
        <v>Orange</v>
      </c>
      <c r="D112" s="4">
        <v>43251</v>
      </c>
      <c r="E112" s="6">
        <v>807.27</v>
      </c>
    </row>
    <row r="113" spans="3:5" x14ac:dyDescent="0.25">
      <c r="C113" t="str">
        <v>Orange</v>
      </c>
      <c r="D113" s="4">
        <v>43280</v>
      </c>
      <c r="E113" s="6">
        <v>760.68</v>
      </c>
    </row>
    <row r="114" spans="3:5" x14ac:dyDescent="0.25">
      <c r="C114" t="str">
        <v>Orange</v>
      </c>
      <c r="D114" s="4">
        <v>43318</v>
      </c>
      <c r="E114" s="6">
        <v>754.68</v>
      </c>
    </row>
    <row r="115" spans="3:5" x14ac:dyDescent="0.25">
      <c r="C115" t="str">
        <v>Orange</v>
      </c>
      <c r="D115" s="4">
        <v>43115</v>
      </c>
      <c r="E115" s="6">
        <v>725.92</v>
      </c>
    </row>
    <row r="116" spans="3:5" x14ac:dyDescent="0.25">
      <c r="C116" t="str">
        <v>Orange</v>
      </c>
      <c r="D116" s="4">
        <v>43274</v>
      </c>
      <c r="E116" s="6">
        <v>643.07000000000005</v>
      </c>
    </row>
    <row r="117" spans="3:5" x14ac:dyDescent="0.25">
      <c r="C117" t="str">
        <v>Orange</v>
      </c>
      <c r="D117" s="4">
        <v>43460</v>
      </c>
      <c r="E117" s="6">
        <v>639.46</v>
      </c>
    </row>
    <row r="118" spans="3:5" x14ac:dyDescent="0.25">
      <c r="C118" t="str">
        <v>Orange</v>
      </c>
      <c r="D118" s="4">
        <v>43306</v>
      </c>
      <c r="E118" s="6">
        <v>593.88</v>
      </c>
    </row>
    <row r="119" spans="3:5" x14ac:dyDescent="0.25">
      <c r="C119" t="str">
        <v>Orange</v>
      </c>
      <c r="D119" s="4">
        <v>43332</v>
      </c>
      <c r="E119" s="6">
        <v>479.83</v>
      </c>
    </row>
    <row r="120" spans="3:5" x14ac:dyDescent="0.25">
      <c r="C120" t="str">
        <v>Orange</v>
      </c>
      <c r="D120" s="4">
        <v>43194</v>
      </c>
      <c r="E120" s="6">
        <v>397.38</v>
      </c>
    </row>
    <row r="121" spans="3:5" x14ac:dyDescent="0.25">
      <c r="C121" t="str">
        <v>Orange</v>
      </c>
      <c r="D121" s="4">
        <v>43153</v>
      </c>
      <c r="E121" s="6">
        <v>382.81</v>
      </c>
    </row>
    <row r="122" spans="3:5" x14ac:dyDescent="0.25">
      <c r="C122" t="str">
        <v>Orange</v>
      </c>
      <c r="D122" s="4">
        <v>43381</v>
      </c>
      <c r="E122" s="6">
        <v>281.04000000000002</v>
      </c>
    </row>
    <row r="123" spans="3:5" x14ac:dyDescent="0.25">
      <c r="C123" t="str">
        <v>Orange</v>
      </c>
      <c r="D123" s="4">
        <v>43465</v>
      </c>
      <c r="E123" s="6">
        <v>278.39999999999998</v>
      </c>
    </row>
    <row r="124" spans="3:5" x14ac:dyDescent="0.25">
      <c r="C124" t="str">
        <v>Orange</v>
      </c>
      <c r="D124" s="4">
        <v>43308</v>
      </c>
      <c r="E124" s="6">
        <v>234.18</v>
      </c>
    </row>
    <row r="125" spans="3:5" x14ac:dyDescent="0.25">
      <c r="C125" t="str">
        <v>Orange</v>
      </c>
      <c r="D125" s="4">
        <v>43311</v>
      </c>
      <c r="E125" s="6">
        <v>191.66</v>
      </c>
    </row>
    <row r="126" spans="3:5" x14ac:dyDescent="0.25">
      <c r="C126" t="str">
        <v>Pink</v>
      </c>
      <c r="D126" s="4">
        <v>43104</v>
      </c>
      <c r="E126" s="6">
        <v>946.83</v>
      </c>
    </row>
    <row r="127" spans="3:5" x14ac:dyDescent="0.25">
      <c r="C127" t="str">
        <v>Pink</v>
      </c>
      <c r="D127" s="4">
        <v>43211</v>
      </c>
      <c r="E127" s="6">
        <v>855.32</v>
      </c>
    </row>
    <row r="128" spans="3:5" x14ac:dyDescent="0.25">
      <c r="C128" t="str">
        <v>Pink</v>
      </c>
      <c r="D128" s="4">
        <v>43122</v>
      </c>
      <c r="E128" s="6">
        <v>815.27</v>
      </c>
    </row>
    <row r="129" spans="3:5" x14ac:dyDescent="0.25">
      <c r="C129" t="str">
        <v>Pink</v>
      </c>
      <c r="D129" s="4">
        <v>43223</v>
      </c>
      <c r="E129" s="6">
        <v>646.59</v>
      </c>
    </row>
    <row r="130" spans="3:5" x14ac:dyDescent="0.25">
      <c r="C130" t="str">
        <v>Pink</v>
      </c>
      <c r="D130" s="4">
        <v>43132</v>
      </c>
      <c r="E130" s="6">
        <v>609.71</v>
      </c>
    </row>
    <row r="131" spans="3:5" x14ac:dyDescent="0.25">
      <c r="C131" t="str">
        <v>Pink</v>
      </c>
      <c r="D131" s="4">
        <v>43335</v>
      </c>
      <c r="E131" s="6">
        <v>600.55999999999995</v>
      </c>
    </row>
    <row r="132" spans="3:5" x14ac:dyDescent="0.25">
      <c r="C132" t="str">
        <v>Pink</v>
      </c>
      <c r="D132" s="4">
        <v>43286</v>
      </c>
      <c r="E132" s="6">
        <v>594.54</v>
      </c>
    </row>
    <row r="133" spans="3:5" x14ac:dyDescent="0.25">
      <c r="C133" t="str">
        <v>Pink</v>
      </c>
      <c r="D133" s="4">
        <v>43206</v>
      </c>
      <c r="E133" s="6">
        <v>584.9</v>
      </c>
    </row>
    <row r="134" spans="3:5" x14ac:dyDescent="0.25">
      <c r="C134" t="str">
        <v>Pink</v>
      </c>
      <c r="D134" s="4">
        <v>43179</v>
      </c>
      <c r="E134" s="6">
        <v>541.04</v>
      </c>
    </row>
    <row r="135" spans="3:5" x14ac:dyDescent="0.25">
      <c r="C135" t="str">
        <v>Pink</v>
      </c>
      <c r="D135" s="4">
        <v>43334</v>
      </c>
      <c r="E135" s="6">
        <v>537.78</v>
      </c>
    </row>
    <row r="136" spans="3:5" x14ac:dyDescent="0.25">
      <c r="C136" t="str">
        <v>Pink</v>
      </c>
      <c r="D136" s="4">
        <v>43138</v>
      </c>
      <c r="E136" s="6">
        <v>486.64</v>
      </c>
    </row>
    <row r="137" spans="3:5" x14ac:dyDescent="0.25">
      <c r="C137" t="str">
        <v>Pink</v>
      </c>
      <c r="D137" s="4">
        <v>43398</v>
      </c>
      <c r="E137" s="6">
        <v>416.22</v>
      </c>
    </row>
    <row r="138" spans="3:5" x14ac:dyDescent="0.25">
      <c r="C138" t="str">
        <v>Pink</v>
      </c>
      <c r="D138" s="4">
        <v>43376</v>
      </c>
      <c r="E138" s="6">
        <v>395.41</v>
      </c>
    </row>
    <row r="139" spans="3:5" x14ac:dyDescent="0.25">
      <c r="C139" t="str">
        <v>Pink</v>
      </c>
      <c r="D139" s="4">
        <v>43161</v>
      </c>
      <c r="E139" s="6">
        <v>363.32</v>
      </c>
    </row>
    <row r="140" spans="3:5" x14ac:dyDescent="0.25">
      <c r="C140" t="str">
        <v>Pink</v>
      </c>
      <c r="D140" s="4">
        <v>43462</v>
      </c>
      <c r="E140" s="6">
        <v>338.55</v>
      </c>
    </row>
    <row r="141" spans="3:5" x14ac:dyDescent="0.25">
      <c r="C141" t="str">
        <v>Pink</v>
      </c>
      <c r="D141" s="4">
        <v>43223</v>
      </c>
      <c r="E141" s="6">
        <v>244.77</v>
      </c>
    </row>
    <row r="142" spans="3:5" x14ac:dyDescent="0.25">
      <c r="C142" t="str">
        <v>Pink</v>
      </c>
      <c r="D142" s="4">
        <v>43159</v>
      </c>
      <c r="E142" s="6">
        <v>231.14</v>
      </c>
    </row>
    <row r="143" spans="3:5" x14ac:dyDescent="0.25">
      <c r="C143" t="str">
        <v>Pink</v>
      </c>
      <c r="D143" s="4">
        <v>43451</v>
      </c>
      <c r="E143" s="6">
        <v>173.89</v>
      </c>
    </row>
    <row r="144" spans="3:5" x14ac:dyDescent="0.25">
      <c r="C144" t="str">
        <v>Pink</v>
      </c>
      <c r="D144" s="4">
        <v>43422</v>
      </c>
      <c r="E144" s="6">
        <v>163.13</v>
      </c>
    </row>
    <row r="145" spans="3:5" x14ac:dyDescent="0.25">
      <c r="C145" t="str">
        <v>Pink</v>
      </c>
      <c r="D145" s="4">
        <v>43166</v>
      </c>
      <c r="E145" s="6">
        <v>114.02</v>
      </c>
    </row>
    <row r="146" spans="3:5" x14ac:dyDescent="0.25">
      <c r="C146" t="str">
        <v>Pink</v>
      </c>
      <c r="D146" s="4">
        <v>43343</v>
      </c>
      <c r="E146" s="6">
        <v>87.97</v>
      </c>
    </row>
    <row r="147" spans="3:5" x14ac:dyDescent="0.25">
      <c r="C147" t="str">
        <v>Pink</v>
      </c>
      <c r="D147" s="4">
        <v>43235</v>
      </c>
      <c r="E147" s="6">
        <v>29.49</v>
      </c>
    </row>
    <row r="148" spans="3:5" x14ac:dyDescent="0.25">
      <c r="C148" t="str">
        <v>Pink</v>
      </c>
      <c r="D148" s="4">
        <v>43108</v>
      </c>
      <c r="E148" s="6">
        <v>14.93</v>
      </c>
    </row>
    <row r="149" spans="3:5" x14ac:dyDescent="0.25">
      <c r="C149" t="str">
        <v>Red</v>
      </c>
      <c r="D149" s="4">
        <v>43125</v>
      </c>
      <c r="E149" s="6">
        <v>951.64</v>
      </c>
    </row>
    <row r="150" spans="3:5" x14ac:dyDescent="0.25">
      <c r="C150" t="str">
        <v>Red</v>
      </c>
      <c r="D150" s="4">
        <v>43216</v>
      </c>
      <c r="E150" s="6">
        <v>922.85</v>
      </c>
    </row>
    <row r="151" spans="3:5" x14ac:dyDescent="0.25">
      <c r="C151" t="str">
        <v>Red</v>
      </c>
      <c r="D151" s="4">
        <v>43251</v>
      </c>
      <c r="E151" s="6">
        <v>898.68</v>
      </c>
    </row>
    <row r="152" spans="3:5" x14ac:dyDescent="0.25">
      <c r="C152" t="str">
        <v>Red</v>
      </c>
      <c r="D152" s="4">
        <v>43240</v>
      </c>
      <c r="E152" s="6">
        <v>862.47</v>
      </c>
    </row>
    <row r="153" spans="3:5" x14ac:dyDescent="0.25">
      <c r="C153" t="str">
        <v>Red</v>
      </c>
      <c r="D153" s="4">
        <v>43383</v>
      </c>
      <c r="E153" s="6">
        <v>840.44</v>
      </c>
    </row>
    <row r="154" spans="3:5" x14ac:dyDescent="0.25">
      <c r="C154" t="str">
        <v>Red</v>
      </c>
      <c r="D154" s="4">
        <v>43157</v>
      </c>
      <c r="E154" s="6">
        <v>776.15</v>
      </c>
    </row>
    <row r="155" spans="3:5" x14ac:dyDescent="0.25">
      <c r="C155" t="str">
        <v>Red</v>
      </c>
      <c r="D155" s="4">
        <v>43209</v>
      </c>
      <c r="E155" s="6">
        <v>728.9</v>
      </c>
    </row>
    <row r="156" spans="3:5" x14ac:dyDescent="0.25">
      <c r="C156" t="str">
        <v>Red</v>
      </c>
      <c r="D156" s="4">
        <v>43117</v>
      </c>
      <c r="E156" s="6">
        <v>726.44</v>
      </c>
    </row>
    <row r="157" spans="3:5" x14ac:dyDescent="0.25">
      <c r="C157" t="str">
        <v>Red</v>
      </c>
      <c r="D157" s="4">
        <v>43131</v>
      </c>
      <c r="E157" s="6">
        <v>682.02</v>
      </c>
    </row>
    <row r="158" spans="3:5" x14ac:dyDescent="0.25">
      <c r="C158" t="str">
        <v>Red</v>
      </c>
      <c r="D158" s="4">
        <v>43288</v>
      </c>
      <c r="E158" s="6">
        <v>629.71</v>
      </c>
    </row>
    <row r="159" spans="3:5" x14ac:dyDescent="0.25">
      <c r="C159" t="str">
        <v>Red</v>
      </c>
      <c r="D159" s="4">
        <v>43399</v>
      </c>
      <c r="E159" s="6">
        <v>608.08000000000004</v>
      </c>
    </row>
    <row r="160" spans="3:5" x14ac:dyDescent="0.25">
      <c r="C160" t="str">
        <v>Red</v>
      </c>
      <c r="D160" s="4">
        <v>43438</v>
      </c>
      <c r="E160" s="6">
        <v>577.66</v>
      </c>
    </row>
    <row r="161" spans="3:5" x14ac:dyDescent="0.25">
      <c r="C161" t="str">
        <v>Red</v>
      </c>
      <c r="D161" s="4">
        <v>43315</v>
      </c>
      <c r="E161" s="6">
        <v>542.12</v>
      </c>
    </row>
    <row r="162" spans="3:5" x14ac:dyDescent="0.25">
      <c r="C162" t="str">
        <v>Red</v>
      </c>
      <c r="D162" s="4">
        <v>43238</v>
      </c>
      <c r="E162" s="6">
        <v>535.05999999999995</v>
      </c>
    </row>
    <row r="163" spans="3:5" x14ac:dyDescent="0.25">
      <c r="C163" t="str">
        <v>Red</v>
      </c>
      <c r="D163" s="4">
        <v>43422</v>
      </c>
      <c r="E163" s="6">
        <v>441.57</v>
      </c>
    </row>
    <row r="164" spans="3:5" x14ac:dyDescent="0.25">
      <c r="C164" t="str">
        <v>Red</v>
      </c>
      <c r="D164" s="4">
        <v>43218</v>
      </c>
      <c r="E164" s="6">
        <v>432.12</v>
      </c>
    </row>
    <row r="165" spans="3:5" x14ac:dyDescent="0.25">
      <c r="C165" t="str">
        <v>Red</v>
      </c>
      <c r="D165" s="4">
        <v>43208</v>
      </c>
      <c r="E165" s="6">
        <v>393.22</v>
      </c>
    </row>
    <row r="166" spans="3:5" x14ac:dyDescent="0.25">
      <c r="C166" t="str">
        <v>Red</v>
      </c>
      <c r="D166" s="4">
        <v>43226</v>
      </c>
      <c r="E166" s="6">
        <v>221.09</v>
      </c>
    </row>
    <row r="167" spans="3:5" x14ac:dyDescent="0.25">
      <c r="C167" t="str">
        <v>Red</v>
      </c>
      <c r="D167" s="4">
        <v>43180</v>
      </c>
      <c r="E167" s="6">
        <v>151.97</v>
      </c>
    </row>
    <row r="168" spans="3:5" x14ac:dyDescent="0.25">
      <c r="C168" t="str">
        <v>Red</v>
      </c>
      <c r="D168" s="4">
        <v>43184</v>
      </c>
      <c r="E168" s="6">
        <v>147.1</v>
      </c>
    </row>
    <row r="169" spans="3:5" x14ac:dyDescent="0.25">
      <c r="C169" t="str">
        <v>Red</v>
      </c>
      <c r="D169" s="4">
        <v>43340</v>
      </c>
      <c r="E169" s="6">
        <v>45.88</v>
      </c>
    </row>
    <row r="170" spans="3:5" x14ac:dyDescent="0.25">
      <c r="C170" t="str">
        <v>Silver</v>
      </c>
      <c r="D170" s="4">
        <v>43117</v>
      </c>
      <c r="E170" s="6">
        <v>955.18</v>
      </c>
    </row>
    <row r="171" spans="3:5" x14ac:dyDescent="0.25">
      <c r="C171" t="str">
        <v>Silver</v>
      </c>
      <c r="D171" s="4">
        <v>43349</v>
      </c>
      <c r="E171" s="6">
        <v>784.36</v>
      </c>
    </row>
    <row r="172" spans="3:5" x14ac:dyDescent="0.25">
      <c r="C172" t="str">
        <v>Silver</v>
      </c>
      <c r="D172" s="4">
        <v>43118</v>
      </c>
      <c r="E172" s="6">
        <v>730.93</v>
      </c>
    </row>
    <row r="173" spans="3:5" x14ac:dyDescent="0.25">
      <c r="C173" t="str">
        <v>Silver</v>
      </c>
      <c r="D173" s="4">
        <v>43126</v>
      </c>
      <c r="E173" s="6">
        <v>633.65</v>
      </c>
    </row>
    <row r="174" spans="3:5" x14ac:dyDescent="0.25">
      <c r="C174" t="str">
        <v>Silver</v>
      </c>
      <c r="D174" s="4">
        <v>43181</v>
      </c>
      <c r="E174" s="6">
        <v>568.32000000000005</v>
      </c>
    </row>
    <row r="175" spans="3:5" x14ac:dyDescent="0.25">
      <c r="C175" t="str">
        <v>Silver</v>
      </c>
      <c r="D175" s="4">
        <v>43147</v>
      </c>
      <c r="E175" s="6">
        <v>493.86</v>
      </c>
    </row>
    <row r="176" spans="3:5" x14ac:dyDescent="0.25">
      <c r="C176" t="str">
        <v>Silver</v>
      </c>
      <c r="D176" s="4">
        <v>43354</v>
      </c>
      <c r="E176" s="6">
        <v>429.63</v>
      </c>
    </row>
    <row r="177" spans="3:5" x14ac:dyDescent="0.25">
      <c r="C177" t="str">
        <v>Silver</v>
      </c>
      <c r="D177" s="4">
        <v>43258</v>
      </c>
      <c r="E177" s="6">
        <v>326.44</v>
      </c>
    </row>
    <row r="178" spans="3:5" x14ac:dyDescent="0.25">
      <c r="C178" t="str">
        <v>Silver</v>
      </c>
      <c r="D178" s="4">
        <v>43134</v>
      </c>
      <c r="E178" s="6">
        <v>277.72000000000003</v>
      </c>
    </row>
    <row r="179" spans="3:5" x14ac:dyDescent="0.25">
      <c r="C179" t="str">
        <v>Silver</v>
      </c>
      <c r="D179" s="4">
        <v>43249</v>
      </c>
      <c r="E179" s="6">
        <v>196.57</v>
      </c>
    </row>
    <row r="180" spans="3:5" x14ac:dyDescent="0.25">
      <c r="C180" t="str">
        <v>Silver</v>
      </c>
      <c r="D180" s="4">
        <v>43401</v>
      </c>
      <c r="E180" s="6">
        <v>72.819999999999993</v>
      </c>
    </row>
    <row r="181" spans="3:5" x14ac:dyDescent="0.25">
      <c r="C181" t="str">
        <v>Silver</v>
      </c>
      <c r="D181" s="4">
        <v>43375</v>
      </c>
      <c r="E181" s="6">
        <v>47.69</v>
      </c>
    </row>
    <row r="182" spans="3:5" x14ac:dyDescent="0.25">
      <c r="C182" t="str">
        <v>White</v>
      </c>
      <c r="D182" s="4">
        <v>43327</v>
      </c>
      <c r="E182" s="6">
        <v>905.1</v>
      </c>
    </row>
    <row r="183" spans="3:5" x14ac:dyDescent="0.25">
      <c r="C183" t="str">
        <v>White</v>
      </c>
      <c r="D183" s="4">
        <v>43212</v>
      </c>
      <c r="E183" s="6">
        <v>893.65</v>
      </c>
    </row>
    <row r="184" spans="3:5" x14ac:dyDescent="0.25">
      <c r="C184" t="str">
        <v>White</v>
      </c>
      <c r="D184" s="4">
        <v>43229</v>
      </c>
      <c r="E184" s="6">
        <v>888.66</v>
      </c>
    </row>
    <row r="185" spans="3:5" x14ac:dyDescent="0.25">
      <c r="C185" t="str">
        <v>White</v>
      </c>
      <c r="D185" s="4">
        <v>43325</v>
      </c>
      <c r="E185" s="6">
        <v>818.32</v>
      </c>
    </row>
    <row r="186" spans="3:5" x14ac:dyDescent="0.25">
      <c r="C186" t="str">
        <v>White</v>
      </c>
      <c r="D186" s="4">
        <v>43269</v>
      </c>
      <c r="E186" s="6">
        <v>795.81</v>
      </c>
    </row>
    <row r="187" spans="3:5" x14ac:dyDescent="0.25">
      <c r="C187" t="str">
        <v>White</v>
      </c>
      <c r="D187" s="4">
        <v>43185</v>
      </c>
      <c r="E187" s="6">
        <v>767.45</v>
      </c>
    </row>
    <row r="188" spans="3:5" x14ac:dyDescent="0.25">
      <c r="C188" t="str">
        <v>White</v>
      </c>
      <c r="D188" s="4">
        <v>43449</v>
      </c>
      <c r="E188" s="6">
        <v>699.68</v>
      </c>
    </row>
    <row r="189" spans="3:5" x14ac:dyDescent="0.25">
      <c r="C189" t="str">
        <v>White</v>
      </c>
      <c r="D189" s="4">
        <v>43266</v>
      </c>
      <c r="E189" s="6">
        <v>665.95</v>
      </c>
    </row>
    <row r="190" spans="3:5" x14ac:dyDescent="0.25">
      <c r="C190" t="str">
        <v>White</v>
      </c>
      <c r="D190" s="4">
        <v>43366</v>
      </c>
      <c r="E190" s="6">
        <v>630.01</v>
      </c>
    </row>
    <row r="191" spans="3:5" x14ac:dyDescent="0.25">
      <c r="C191" t="str">
        <v>White</v>
      </c>
      <c r="D191" s="4">
        <v>43357</v>
      </c>
      <c r="E191" s="6">
        <v>622.51</v>
      </c>
    </row>
    <row r="192" spans="3:5" x14ac:dyDescent="0.25">
      <c r="C192" t="str">
        <v>White</v>
      </c>
      <c r="D192" s="4">
        <v>43280</v>
      </c>
      <c r="E192" s="6">
        <v>588.27</v>
      </c>
    </row>
    <row r="193" spans="3:5" x14ac:dyDescent="0.25">
      <c r="C193" t="str">
        <v>White</v>
      </c>
      <c r="D193" s="4">
        <v>43146</v>
      </c>
      <c r="E193" s="6">
        <v>540.36</v>
      </c>
    </row>
    <row r="194" spans="3:5" x14ac:dyDescent="0.25">
      <c r="C194" t="str">
        <v>White</v>
      </c>
      <c r="D194" s="4">
        <v>43214</v>
      </c>
      <c r="E194" s="6">
        <v>489.8</v>
      </c>
    </row>
    <row r="195" spans="3:5" x14ac:dyDescent="0.25">
      <c r="C195" t="str">
        <v>White</v>
      </c>
      <c r="D195" s="4">
        <v>43202</v>
      </c>
      <c r="E195" s="6">
        <v>369.51</v>
      </c>
    </row>
    <row r="196" spans="3:5" x14ac:dyDescent="0.25">
      <c r="C196" t="str">
        <v>White</v>
      </c>
      <c r="D196" s="4">
        <v>43115</v>
      </c>
      <c r="E196" s="6">
        <v>336.42</v>
      </c>
    </row>
    <row r="197" spans="3:5" x14ac:dyDescent="0.25">
      <c r="C197" t="str">
        <v>White</v>
      </c>
      <c r="D197" s="4">
        <v>43130</v>
      </c>
      <c r="E197" s="6">
        <v>327.77</v>
      </c>
    </row>
    <row r="198" spans="3:5" x14ac:dyDescent="0.25">
      <c r="C198" t="str">
        <v>White</v>
      </c>
      <c r="D198" s="4">
        <v>43219</v>
      </c>
      <c r="E198" s="6">
        <v>155.24</v>
      </c>
    </row>
    <row r="199" spans="3:5" x14ac:dyDescent="0.25">
      <c r="C199" t="str">
        <v>White</v>
      </c>
      <c r="D199" s="4">
        <v>43379</v>
      </c>
      <c r="E199" s="6">
        <v>120.17</v>
      </c>
    </row>
    <row r="200" spans="3:5" x14ac:dyDescent="0.25">
      <c r="C200" t="str">
        <v>Yellow</v>
      </c>
      <c r="D200" s="4">
        <v>43386</v>
      </c>
      <c r="E200" s="6">
        <v>950.46</v>
      </c>
    </row>
    <row r="201" spans="3:5" x14ac:dyDescent="0.25">
      <c r="C201" t="str">
        <v>Yellow</v>
      </c>
      <c r="D201" s="4">
        <v>43126</v>
      </c>
      <c r="E201" s="6">
        <v>879.81</v>
      </c>
    </row>
    <row r="202" spans="3:5" x14ac:dyDescent="0.25">
      <c r="C202" t="str">
        <v>Yellow</v>
      </c>
      <c r="D202" s="4">
        <v>43173</v>
      </c>
      <c r="E202" s="6">
        <v>822.5</v>
      </c>
    </row>
    <row r="203" spans="3:5" x14ac:dyDescent="0.25">
      <c r="C203" t="str">
        <v>Yellow</v>
      </c>
      <c r="D203" s="4">
        <v>43250</v>
      </c>
      <c r="E203" s="6">
        <v>746.18</v>
      </c>
    </row>
    <row r="204" spans="3:5" x14ac:dyDescent="0.25">
      <c r="C204" t="str">
        <v>Yellow</v>
      </c>
      <c r="D204" s="4">
        <v>43104</v>
      </c>
      <c r="E204" s="6">
        <v>713.1</v>
      </c>
    </row>
    <row r="205" spans="3:5" x14ac:dyDescent="0.25">
      <c r="C205" t="str">
        <v>Yellow</v>
      </c>
      <c r="D205" s="4">
        <v>43459</v>
      </c>
      <c r="E205" s="6">
        <v>687.42</v>
      </c>
    </row>
    <row r="206" spans="3:5" x14ac:dyDescent="0.25">
      <c r="C206" t="str">
        <v>Yellow</v>
      </c>
      <c r="D206" s="4">
        <v>43169</v>
      </c>
      <c r="E206" s="6">
        <v>591.79</v>
      </c>
    </row>
    <row r="207" spans="3:5" x14ac:dyDescent="0.25">
      <c r="C207" t="str">
        <v>Yellow</v>
      </c>
      <c r="D207" s="4">
        <v>43410</v>
      </c>
      <c r="E207" s="6">
        <v>575.24</v>
      </c>
    </row>
    <row r="208" spans="3:5" x14ac:dyDescent="0.25">
      <c r="C208" t="str">
        <v>Yellow</v>
      </c>
      <c r="D208" s="4">
        <v>43220</v>
      </c>
      <c r="E208" s="6">
        <v>527.65</v>
      </c>
    </row>
    <row r="209" spans="3:5" x14ac:dyDescent="0.25">
      <c r="C209" t="str">
        <v>Yellow</v>
      </c>
      <c r="D209" s="4">
        <v>43123</v>
      </c>
      <c r="E209" s="6">
        <v>516.6</v>
      </c>
    </row>
    <row r="210" spans="3:5" x14ac:dyDescent="0.25">
      <c r="C210" t="str">
        <v>Yellow</v>
      </c>
      <c r="D210" s="4">
        <v>43170</v>
      </c>
      <c r="E210" s="6">
        <v>494.92</v>
      </c>
    </row>
    <row r="211" spans="3:5" x14ac:dyDescent="0.25">
      <c r="C211" t="str">
        <v>Yellow</v>
      </c>
      <c r="D211" s="4">
        <v>43131</v>
      </c>
      <c r="E211" s="6">
        <v>447.4</v>
      </c>
    </row>
    <row r="212" spans="3:5" x14ac:dyDescent="0.25">
      <c r="C212" t="str">
        <v>Yellow</v>
      </c>
      <c r="D212" s="4">
        <v>43423</v>
      </c>
      <c r="E212" s="6">
        <v>431.02</v>
      </c>
    </row>
    <row r="213" spans="3:5" x14ac:dyDescent="0.25">
      <c r="C213" t="str">
        <v>Yellow</v>
      </c>
      <c r="D213" s="4">
        <v>43108</v>
      </c>
      <c r="E213" s="6">
        <v>419.4</v>
      </c>
    </row>
    <row r="214" spans="3:5" x14ac:dyDescent="0.25">
      <c r="C214" t="str">
        <v>Yellow</v>
      </c>
      <c r="D214" s="4">
        <v>43110</v>
      </c>
      <c r="E214" s="6">
        <v>401.61</v>
      </c>
    </row>
    <row r="215" spans="3:5" x14ac:dyDescent="0.25">
      <c r="C215" t="str">
        <v>Yellow</v>
      </c>
      <c r="D215" s="4">
        <v>43431</v>
      </c>
      <c r="E215" s="6">
        <v>363.06</v>
      </c>
    </row>
    <row r="216" spans="3:5" x14ac:dyDescent="0.25">
      <c r="C216" t="str">
        <v>Yellow</v>
      </c>
      <c r="D216" s="4">
        <v>43268</v>
      </c>
      <c r="E216" s="6">
        <v>236.59</v>
      </c>
    </row>
    <row r="217" spans="3:5" x14ac:dyDescent="0.25">
      <c r="C217" t="str">
        <v>Yellow</v>
      </c>
      <c r="D217" s="4">
        <v>43177</v>
      </c>
      <c r="E217" s="6">
        <v>170.65</v>
      </c>
    </row>
    <row r="218" spans="3:5" x14ac:dyDescent="0.25">
      <c r="C218" t="str">
        <v>Yellow</v>
      </c>
      <c r="D218" s="4">
        <v>43228</v>
      </c>
      <c r="E218" s="6">
        <v>97.12</v>
      </c>
    </row>
    <row r="219" spans="3:5" x14ac:dyDescent="0.25">
      <c r="C219" t="str">
        <v>Yellow</v>
      </c>
      <c r="D219" s="4">
        <v>43344</v>
      </c>
      <c r="E219" s="6">
        <v>56.85</v>
      </c>
    </row>
    <row r="220" spans="3:5" x14ac:dyDescent="0.25">
      <c r="C220" t="str">
        <v>Yellow</v>
      </c>
      <c r="D220" s="4">
        <v>43120</v>
      </c>
      <c r="E220" s="6">
        <v>51.61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75"/>
  <sheetViews>
    <sheetView workbookViewId="0">
      <selection activeCell="B2" sqref="B2"/>
    </sheetView>
  </sheetViews>
  <sheetFormatPr defaultRowHeight="15" x14ac:dyDescent="0.25"/>
  <cols>
    <col min="4" max="4" width="9.140625" bestFit="1" customWidth="1"/>
    <col min="5" max="5" width="10.5703125" bestFit="1" customWidth="1"/>
    <col min="6" max="6" width="7.85546875" bestFit="1" customWidth="1"/>
    <col min="10" max="10" width="10.5703125" style="4" bestFit="1" customWidth="1"/>
    <col min="11" max="11" width="8.85546875" style="6"/>
  </cols>
  <sheetData>
    <row r="2" spans="2:6" x14ac:dyDescent="0.25">
      <c r="B2" t="s">
        <v>42</v>
      </c>
    </row>
    <row r="4" spans="2:6" x14ac:dyDescent="0.25">
      <c r="C4" s="7" t="s">
        <v>20</v>
      </c>
      <c r="D4" s="1" t="str" cm="1">
        <f t="array" ref="D4:F4">Data[#Headers]</f>
        <v>Customer</v>
      </c>
      <c r="E4" s="1" t="str">
        <v>Date</v>
      </c>
      <c r="F4" s="1" t="str">
        <v>Amount</v>
      </c>
    </row>
    <row r="5" spans="2:6" x14ac:dyDescent="0.25">
      <c r="D5" t="str" cm="1">
        <f t="array" ref="D5:F27">_xlfn._xlws.FILTER(Data[],Data[Customer]=C4)</f>
        <v>Pink</v>
      </c>
      <c r="E5" s="4">
        <v>43138</v>
      </c>
      <c r="F5" s="6">
        <v>486.64</v>
      </c>
    </row>
    <row r="6" spans="2:6" x14ac:dyDescent="0.25">
      <c r="D6" t="str">
        <v>Pink</v>
      </c>
      <c r="E6" s="4">
        <v>43179</v>
      </c>
      <c r="F6" s="6">
        <v>541.04</v>
      </c>
    </row>
    <row r="7" spans="2:6" x14ac:dyDescent="0.25">
      <c r="D7" t="str">
        <v>Pink</v>
      </c>
      <c r="E7" s="4">
        <v>43334</v>
      </c>
      <c r="F7" s="6">
        <v>537.78</v>
      </c>
    </row>
    <row r="8" spans="2:6" x14ac:dyDescent="0.25">
      <c r="D8" t="str">
        <v>Pink</v>
      </c>
      <c r="E8" s="4">
        <v>43462</v>
      </c>
      <c r="F8" s="6">
        <v>338.55</v>
      </c>
    </row>
    <row r="9" spans="2:6" x14ac:dyDescent="0.25">
      <c r="D9" t="str">
        <v>Pink</v>
      </c>
      <c r="E9" s="4">
        <v>43335</v>
      </c>
      <c r="F9" s="6">
        <v>600.55999999999995</v>
      </c>
    </row>
    <row r="10" spans="2:6" x14ac:dyDescent="0.25">
      <c r="D10" t="str">
        <v>Pink</v>
      </c>
      <c r="E10" s="4">
        <v>43108</v>
      </c>
      <c r="F10" s="6">
        <v>14.93</v>
      </c>
    </row>
    <row r="11" spans="2:6" x14ac:dyDescent="0.25">
      <c r="D11" t="str">
        <v>Pink</v>
      </c>
      <c r="E11" s="4">
        <v>43211</v>
      </c>
      <c r="F11" s="6">
        <v>855.32</v>
      </c>
    </row>
    <row r="12" spans="2:6" x14ac:dyDescent="0.25">
      <c r="D12" t="str">
        <v>Pink</v>
      </c>
      <c r="E12" s="4">
        <v>43104</v>
      </c>
      <c r="F12" s="6">
        <v>946.83</v>
      </c>
    </row>
    <row r="13" spans="2:6" x14ac:dyDescent="0.25">
      <c r="D13" t="str">
        <v>Pink</v>
      </c>
      <c r="E13" s="4">
        <v>43398</v>
      </c>
      <c r="F13" s="6">
        <v>416.22</v>
      </c>
    </row>
    <row r="14" spans="2:6" x14ac:dyDescent="0.25">
      <c r="D14" t="str">
        <v>Pink</v>
      </c>
      <c r="E14" s="4">
        <v>43122</v>
      </c>
      <c r="F14" s="6">
        <v>815.27</v>
      </c>
    </row>
    <row r="15" spans="2:6" x14ac:dyDescent="0.25">
      <c r="D15" t="str">
        <v>Pink</v>
      </c>
      <c r="E15" s="4">
        <v>43132</v>
      </c>
      <c r="F15" s="6">
        <v>609.71</v>
      </c>
    </row>
    <row r="16" spans="2:6" x14ac:dyDescent="0.25">
      <c r="D16" t="str">
        <v>Pink</v>
      </c>
      <c r="E16" s="4">
        <v>43451</v>
      </c>
      <c r="F16" s="6">
        <v>173.89</v>
      </c>
    </row>
    <row r="17" spans="2:11" x14ac:dyDescent="0.25">
      <c r="D17" t="str">
        <v>Pink</v>
      </c>
      <c r="E17" s="4">
        <v>43235</v>
      </c>
      <c r="F17" s="6">
        <v>29.49</v>
      </c>
    </row>
    <row r="18" spans="2:11" x14ac:dyDescent="0.25">
      <c r="D18" t="str">
        <v>Pink</v>
      </c>
      <c r="E18" s="4">
        <v>43206</v>
      </c>
      <c r="F18" s="6">
        <v>584.9</v>
      </c>
    </row>
    <row r="19" spans="2:11" x14ac:dyDescent="0.25">
      <c r="D19" t="str">
        <v>Pink</v>
      </c>
      <c r="E19" s="4">
        <v>43166</v>
      </c>
      <c r="F19" s="6">
        <v>114.02</v>
      </c>
    </row>
    <row r="20" spans="2:11" x14ac:dyDescent="0.25">
      <c r="D20" t="str">
        <v>Pink</v>
      </c>
      <c r="E20" s="4">
        <v>43286</v>
      </c>
      <c r="F20" s="6">
        <v>594.54</v>
      </c>
    </row>
    <row r="21" spans="2:11" x14ac:dyDescent="0.25">
      <c r="D21" t="str">
        <v>Pink</v>
      </c>
      <c r="E21" s="4">
        <v>43376</v>
      </c>
      <c r="F21" s="6">
        <v>395.41</v>
      </c>
    </row>
    <row r="22" spans="2:11" x14ac:dyDescent="0.25">
      <c r="D22" t="str">
        <v>Pink</v>
      </c>
      <c r="E22" s="4">
        <v>43343</v>
      </c>
      <c r="F22" s="6">
        <v>87.97</v>
      </c>
    </row>
    <row r="23" spans="2:11" x14ac:dyDescent="0.25">
      <c r="D23" t="str">
        <v>Pink</v>
      </c>
      <c r="E23" s="4">
        <v>43223</v>
      </c>
      <c r="F23" s="6">
        <v>646.59</v>
      </c>
    </row>
    <row r="24" spans="2:11" x14ac:dyDescent="0.25">
      <c r="D24" t="str">
        <v>Pink</v>
      </c>
      <c r="E24" s="4">
        <v>43159</v>
      </c>
      <c r="F24" s="6">
        <v>231.14</v>
      </c>
    </row>
    <row r="25" spans="2:11" x14ac:dyDescent="0.25">
      <c r="D25" t="str">
        <v>Pink</v>
      </c>
      <c r="E25" s="4">
        <v>43161</v>
      </c>
      <c r="F25" s="6">
        <v>363.32</v>
      </c>
    </row>
    <row r="26" spans="2:11" x14ac:dyDescent="0.25">
      <c r="D26" t="str">
        <v>Pink</v>
      </c>
      <c r="E26" s="4">
        <v>43223</v>
      </c>
      <c r="F26" s="6">
        <v>244.77</v>
      </c>
    </row>
    <row r="27" spans="2:11" x14ac:dyDescent="0.25">
      <c r="D27" t="str">
        <v>Pink</v>
      </c>
      <c r="E27" s="4">
        <v>43422</v>
      </c>
      <c r="F27" s="6">
        <v>163.13</v>
      </c>
    </row>
    <row r="29" spans="2:11" x14ac:dyDescent="0.25">
      <c r="B29" t="s">
        <v>43</v>
      </c>
    </row>
    <row r="31" spans="2:11" x14ac:dyDescent="0.25">
      <c r="C31" s="7" t="s">
        <v>20</v>
      </c>
      <c r="D31" s="1" t="str" cm="1">
        <f t="array" ref="D31:F31">Data[#Headers]</f>
        <v>Customer</v>
      </c>
      <c r="E31" s="1" t="str">
        <v>Date</v>
      </c>
      <c r="F31" s="1" t="str">
        <v>Amount</v>
      </c>
      <c r="H31" s="7" t="s">
        <v>20</v>
      </c>
      <c r="I31" s="1" t="str" cm="1">
        <f t="array" ref="I31:K31">Data[#Headers]</f>
        <v>Customer</v>
      </c>
      <c r="J31" s="10" t="str">
        <v>Date</v>
      </c>
      <c r="K31" s="11" t="str">
        <v>Amount</v>
      </c>
    </row>
    <row r="32" spans="2:11" x14ac:dyDescent="0.25">
      <c r="B32" s="9" t="s">
        <v>44</v>
      </c>
      <c r="C32" s="8">
        <v>500</v>
      </c>
      <c r="D32" t="str" cm="1">
        <f t="array" ref="D32:F41">_xlfn._xlws.FILTER(Data[],(Data[Customer]=C31)*(Data[Amount]&gt;=C32))</f>
        <v>Pink</v>
      </c>
      <c r="E32" s="4">
        <v>43179</v>
      </c>
      <c r="F32" s="6">
        <v>541.04</v>
      </c>
      <c r="H32" s="7" t="s">
        <v>27</v>
      </c>
      <c r="I32" t="str" cm="1">
        <f t="array" ref="I32:K65">_xlfn._xlws.FILTER(Data[],(Data[Customer]=H31)+(Data[Customer]=H32))</f>
        <v>Pink</v>
      </c>
      <c r="J32" s="4">
        <v>43138</v>
      </c>
      <c r="K32" s="6">
        <v>486.64</v>
      </c>
    </row>
    <row r="33" spans="4:11" x14ac:dyDescent="0.25">
      <c r="D33" t="str">
        <v>Pink</v>
      </c>
      <c r="E33" s="4">
        <v>43334</v>
      </c>
      <c r="F33" s="6">
        <v>537.78</v>
      </c>
      <c r="I33" t="str">
        <v>Pink</v>
      </c>
      <c r="J33" s="4">
        <v>43179</v>
      </c>
      <c r="K33" s="6">
        <v>541.04</v>
      </c>
    </row>
    <row r="34" spans="4:11" x14ac:dyDescent="0.25">
      <c r="D34" t="str">
        <v>Pink</v>
      </c>
      <c r="E34" s="4">
        <v>43335</v>
      </c>
      <c r="F34" s="6">
        <v>600.55999999999995</v>
      </c>
      <c r="I34" t="str">
        <v>Pink</v>
      </c>
      <c r="J34" s="4">
        <v>43334</v>
      </c>
      <c r="K34" s="6">
        <v>537.78</v>
      </c>
    </row>
    <row r="35" spans="4:11" x14ac:dyDescent="0.25">
      <c r="D35" t="str">
        <v>Pink</v>
      </c>
      <c r="E35" s="4">
        <v>43211</v>
      </c>
      <c r="F35" s="6">
        <v>855.32</v>
      </c>
      <c r="I35" t="str">
        <v>Green</v>
      </c>
      <c r="J35" s="4">
        <v>43430</v>
      </c>
      <c r="K35" s="6">
        <v>230.38</v>
      </c>
    </row>
    <row r="36" spans="4:11" x14ac:dyDescent="0.25">
      <c r="D36" t="str">
        <v>Pink</v>
      </c>
      <c r="E36" s="4">
        <v>43104</v>
      </c>
      <c r="F36" s="6">
        <v>946.83</v>
      </c>
      <c r="I36" t="str">
        <v>Green</v>
      </c>
      <c r="J36" s="4">
        <v>43239</v>
      </c>
      <c r="K36" s="6">
        <v>306.02999999999997</v>
      </c>
    </row>
    <row r="37" spans="4:11" x14ac:dyDescent="0.25">
      <c r="D37" t="str">
        <v>Pink</v>
      </c>
      <c r="E37" s="4">
        <v>43122</v>
      </c>
      <c r="F37" s="6">
        <v>815.27</v>
      </c>
      <c r="I37" t="str">
        <v>Pink</v>
      </c>
      <c r="J37" s="4">
        <v>43462</v>
      </c>
      <c r="K37" s="6">
        <v>338.55</v>
      </c>
    </row>
    <row r="38" spans="4:11" x14ac:dyDescent="0.25">
      <c r="D38" t="str">
        <v>Pink</v>
      </c>
      <c r="E38" s="4">
        <v>43132</v>
      </c>
      <c r="F38" s="6">
        <v>609.71</v>
      </c>
      <c r="I38" t="str">
        <v>Pink</v>
      </c>
      <c r="J38" s="4">
        <v>43335</v>
      </c>
      <c r="K38" s="6">
        <v>600.55999999999995</v>
      </c>
    </row>
    <row r="39" spans="4:11" x14ac:dyDescent="0.25">
      <c r="D39" t="str">
        <v>Pink</v>
      </c>
      <c r="E39" s="4">
        <v>43206</v>
      </c>
      <c r="F39" s="6">
        <v>584.9</v>
      </c>
      <c r="I39" t="str">
        <v>Pink</v>
      </c>
      <c r="J39" s="4">
        <v>43108</v>
      </c>
      <c r="K39" s="6">
        <v>14.93</v>
      </c>
    </row>
    <row r="40" spans="4:11" x14ac:dyDescent="0.25">
      <c r="D40" t="str">
        <v>Pink</v>
      </c>
      <c r="E40" s="4">
        <v>43286</v>
      </c>
      <c r="F40" s="6">
        <v>594.54</v>
      </c>
      <c r="I40" t="str">
        <v>Pink</v>
      </c>
      <c r="J40" s="4">
        <v>43211</v>
      </c>
      <c r="K40" s="6">
        <v>855.32</v>
      </c>
    </row>
    <row r="41" spans="4:11" x14ac:dyDescent="0.25">
      <c r="D41" t="str">
        <v>Pink</v>
      </c>
      <c r="E41" s="4">
        <v>43223</v>
      </c>
      <c r="F41" s="6">
        <v>646.59</v>
      </c>
      <c r="I41" t="str">
        <v>Pink</v>
      </c>
      <c r="J41" s="4">
        <v>43104</v>
      </c>
      <c r="K41" s="6">
        <v>946.83</v>
      </c>
    </row>
    <row r="42" spans="4:11" x14ac:dyDescent="0.25">
      <c r="E42" s="4"/>
      <c r="F42" s="6"/>
      <c r="I42" t="str">
        <v>Green</v>
      </c>
      <c r="J42" s="4">
        <v>43190</v>
      </c>
      <c r="K42" s="6">
        <v>374.68</v>
      </c>
    </row>
    <row r="43" spans="4:11" x14ac:dyDescent="0.25">
      <c r="E43" s="4"/>
      <c r="F43" s="6"/>
      <c r="I43" t="str">
        <v>Green</v>
      </c>
      <c r="J43" s="4">
        <v>43381</v>
      </c>
      <c r="K43" s="6">
        <v>928.27</v>
      </c>
    </row>
    <row r="44" spans="4:11" x14ac:dyDescent="0.25">
      <c r="E44" s="4"/>
      <c r="F44" s="6"/>
      <c r="I44" t="str">
        <v>Green</v>
      </c>
      <c r="J44" s="4">
        <v>43226</v>
      </c>
      <c r="K44" s="6">
        <v>39.61</v>
      </c>
    </row>
    <row r="45" spans="4:11" x14ac:dyDescent="0.25">
      <c r="E45" s="4"/>
      <c r="F45" s="6"/>
      <c r="I45" t="str">
        <v>Pink</v>
      </c>
      <c r="J45" s="4">
        <v>43398</v>
      </c>
      <c r="K45" s="6">
        <v>416.22</v>
      </c>
    </row>
    <row r="46" spans="4:11" x14ac:dyDescent="0.25">
      <c r="E46" s="4"/>
      <c r="F46" s="6"/>
      <c r="I46" t="str">
        <v>Green</v>
      </c>
      <c r="J46" s="4">
        <v>43413</v>
      </c>
      <c r="K46" s="6">
        <v>836.06</v>
      </c>
    </row>
    <row r="47" spans="4:11" x14ac:dyDescent="0.25">
      <c r="E47" s="4"/>
      <c r="F47" s="6"/>
      <c r="I47" t="str">
        <v>Green</v>
      </c>
      <c r="J47" s="4">
        <v>43401</v>
      </c>
      <c r="K47" s="6">
        <v>461.96</v>
      </c>
    </row>
    <row r="48" spans="4:11" x14ac:dyDescent="0.25">
      <c r="E48" s="4"/>
      <c r="F48" s="6"/>
      <c r="I48" t="str">
        <v>Green</v>
      </c>
      <c r="J48" s="4">
        <v>43221</v>
      </c>
      <c r="K48" s="6">
        <v>411.76</v>
      </c>
    </row>
    <row r="49" spans="5:11" x14ac:dyDescent="0.25">
      <c r="E49" s="4"/>
      <c r="F49" s="6"/>
      <c r="I49" t="str">
        <v>Pink</v>
      </c>
      <c r="J49" s="4">
        <v>43122</v>
      </c>
      <c r="K49" s="6">
        <v>815.27</v>
      </c>
    </row>
    <row r="50" spans="5:11" x14ac:dyDescent="0.25">
      <c r="E50" s="4"/>
      <c r="F50" s="6"/>
      <c r="I50" t="str">
        <v>Pink</v>
      </c>
      <c r="J50" s="4">
        <v>43132</v>
      </c>
      <c r="K50" s="6">
        <v>609.71</v>
      </c>
    </row>
    <row r="51" spans="5:11" x14ac:dyDescent="0.25">
      <c r="E51" s="4"/>
      <c r="F51" s="6"/>
      <c r="I51" t="str">
        <v>Pink</v>
      </c>
      <c r="J51" s="4">
        <v>43451</v>
      </c>
      <c r="K51" s="6">
        <v>173.89</v>
      </c>
    </row>
    <row r="52" spans="5:11" x14ac:dyDescent="0.25">
      <c r="E52" s="4"/>
      <c r="F52" s="6"/>
      <c r="I52" t="str">
        <v>Pink</v>
      </c>
      <c r="J52" s="4">
        <v>43235</v>
      </c>
      <c r="K52" s="6">
        <v>29.49</v>
      </c>
    </row>
    <row r="53" spans="5:11" x14ac:dyDescent="0.25">
      <c r="E53" s="4"/>
      <c r="F53" s="6"/>
      <c r="I53" t="str">
        <v>Pink</v>
      </c>
      <c r="J53" s="4">
        <v>43206</v>
      </c>
      <c r="K53" s="6">
        <v>584.9</v>
      </c>
    </row>
    <row r="54" spans="5:11" x14ac:dyDescent="0.25">
      <c r="E54" s="4"/>
      <c r="F54" s="6"/>
      <c r="I54" t="str">
        <v>Pink</v>
      </c>
      <c r="J54" s="4">
        <v>43166</v>
      </c>
      <c r="K54" s="6">
        <v>114.02</v>
      </c>
    </row>
    <row r="55" spans="5:11" x14ac:dyDescent="0.25">
      <c r="E55" s="4"/>
      <c r="F55" s="6"/>
      <c r="I55" t="str">
        <v>Pink</v>
      </c>
      <c r="J55" s="4">
        <v>43286</v>
      </c>
      <c r="K55" s="6">
        <v>594.54</v>
      </c>
    </row>
    <row r="56" spans="5:11" x14ac:dyDescent="0.25">
      <c r="E56" s="4"/>
      <c r="F56" s="6"/>
      <c r="I56" t="str">
        <v>Pink</v>
      </c>
      <c r="J56" s="4">
        <v>43376</v>
      </c>
      <c r="K56" s="6">
        <v>395.41</v>
      </c>
    </row>
    <row r="57" spans="5:11" x14ac:dyDescent="0.25">
      <c r="E57" s="4"/>
      <c r="F57" s="6"/>
      <c r="I57" t="str">
        <v>Green</v>
      </c>
      <c r="J57" s="4">
        <v>43362</v>
      </c>
      <c r="K57" s="6">
        <v>830.43</v>
      </c>
    </row>
    <row r="58" spans="5:11" x14ac:dyDescent="0.25">
      <c r="E58" s="4"/>
      <c r="F58" s="6"/>
      <c r="I58" t="str">
        <v>Pink</v>
      </c>
      <c r="J58" s="4">
        <v>43343</v>
      </c>
      <c r="K58" s="6">
        <v>87.97</v>
      </c>
    </row>
    <row r="59" spans="5:11" x14ac:dyDescent="0.25">
      <c r="E59" s="4"/>
      <c r="F59" s="6"/>
      <c r="I59" t="str">
        <v>Pink</v>
      </c>
      <c r="J59" s="4">
        <v>43223</v>
      </c>
      <c r="K59" s="6">
        <v>646.59</v>
      </c>
    </row>
    <row r="60" spans="5:11" x14ac:dyDescent="0.25">
      <c r="E60" s="4"/>
      <c r="F60" s="6"/>
      <c r="I60" t="str">
        <v>Pink</v>
      </c>
      <c r="J60" s="4">
        <v>43159</v>
      </c>
      <c r="K60" s="6">
        <v>231.14</v>
      </c>
    </row>
    <row r="61" spans="5:11" x14ac:dyDescent="0.25">
      <c r="E61" s="4"/>
      <c r="F61" s="6"/>
      <c r="I61" t="str">
        <v>Green</v>
      </c>
      <c r="J61" s="4">
        <v>43237</v>
      </c>
      <c r="K61" s="6">
        <v>397.18</v>
      </c>
    </row>
    <row r="62" spans="5:11" x14ac:dyDescent="0.25">
      <c r="E62" s="4"/>
      <c r="F62" s="6"/>
      <c r="I62" t="str">
        <v>Green</v>
      </c>
      <c r="J62" s="4">
        <v>43439</v>
      </c>
      <c r="K62" s="6">
        <v>663.28</v>
      </c>
    </row>
    <row r="63" spans="5:11" x14ac:dyDescent="0.25">
      <c r="E63" s="4"/>
      <c r="F63" s="6"/>
      <c r="I63" t="str">
        <v>Pink</v>
      </c>
      <c r="J63" s="4">
        <v>43161</v>
      </c>
      <c r="K63" s="6">
        <v>363.32</v>
      </c>
    </row>
    <row r="64" spans="5:11" x14ac:dyDescent="0.25">
      <c r="E64" s="4"/>
      <c r="F64" s="6"/>
      <c r="I64" t="str">
        <v>Pink</v>
      </c>
      <c r="J64" s="4">
        <v>43223</v>
      </c>
      <c r="K64" s="6">
        <v>244.77</v>
      </c>
    </row>
    <row r="65" spans="5:11" x14ac:dyDescent="0.25">
      <c r="E65" s="4"/>
      <c r="F65" s="6"/>
      <c r="I65" t="str">
        <v>Pink</v>
      </c>
      <c r="J65" s="4">
        <v>43422</v>
      </c>
      <c r="K65" s="6">
        <v>163.13</v>
      </c>
    </row>
    <row r="66" spans="5:11" x14ac:dyDescent="0.25">
      <c r="E66" s="4"/>
      <c r="F66" s="6"/>
    </row>
    <row r="67" spans="5:11" x14ac:dyDescent="0.25">
      <c r="E67" s="4"/>
      <c r="F67" s="6"/>
    </row>
    <row r="68" spans="5:11" x14ac:dyDescent="0.25">
      <c r="E68" s="4"/>
      <c r="F68" s="6"/>
    </row>
    <row r="69" spans="5:11" x14ac:dyDescent="0.25">
      <c r="E69" s="4"/>
      <c r="F69" s="6"/>
    </row>
    <row r="70" spans="5:11" x14ac:dyDescent="0.25">
      <c r="E70" s="4"/>
      <c r="F70" s="6"/>
    </row>
    <row r="71" spans="5:11" x14ac:dyDescent="0.25">
      <c r="E71" s="4"/>
      <c r="F71" s="6"/>
    </row>
    <row r="72" spans="5:11" x14ac:dyDescent="0.25">
      <c r="E72" s="4"/>
    </row>
    <row r="73" spans="5:11" x14ac:dyDescent="0.25">
      <c r="E73" s="4"/>
    </row>
    <row r="74" spans="5:11" x14ac:dyDescent="0.25">
      <c r="E74" s="4"/>
    </row>
    <row r="75" spans="5:11" x14ac:dyDescent="0.25">
      <c r="E75" s="4"/>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_xlfn.ANCHORARRAY(SORT!$C$6)</xm:f>
          </x14:formula1>
          <xm:sqref>C4 C31 H31:H32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6"/>
  <sheetViews>
    <sheetView workbookViewId="0">
      <selection activeCell="B2" sqref="B2"/>
    </sheetView>
  </sheetViews>
  <sheetFormatPr defaultRowHeight="15" x14ac:dyDescent="0.25"/>
  <sheetData>
    <row r="2" spans="2:5" x14ac:dyDescent="0.25">
      <c r="B2" t="s">
        <v>45</v>
      </c>
    </row>
    <row r="4" spans="2:5" x14ac:dyDescent="0.25">
      <c r="B4" t="s">
        <v>46</v>
      </c>
    </row>
    <row r="6" spans="2:5" x14ac:dyDescent="0.25">
      <c r="C6" t="s">
        <v>47</v>
      </c>
      <c r="D6">
        <v>5</v>
      </c>
      <c r="E6" s="6" cm="1">
        <f t="array" ref="E6">SUM(LARGE(Data[Amount],_xlfn.SEQUENCE(D6)))</f>
        <v>4906.5499999999993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202"/>
  <sheetViews>
    <sheetView workbookViewId="0">
      <selection activeCell="B2" sqref="B2"/>
    </sheetView>
  </sheetViews>
  <sheetFormatPr defaultRowHeight="15" x14ac:dyDescent="0.25"/>
  <cols>
    <col min="2" max="2" width="11" customWidth="1"/>
    <col min="3" max="3" width="10.5703125" bestFit="1" customWidth="1"/>
    <col min="4" max="4" width="9.7109375" customWidth="1"/>
  </cols>
  <sheetData>
    <row r="2" spans="2:4" x14ac:dyDescent="0.25">
      <c r="B2" s="1" t="s">
        <v>16</v>
      </c>
      <c r="C2" s="1" t="s">
        <v>17</v>
      </c>
      <c r="D2" s="1" t="s">
        <v>18</v>
      </c>
    </row>
    <row r="3" spans="2:4" x14ac:dyDescent="0.25">
      <c r="B3" t="s">
        <v>19</v>
      </c>
      <c r="C3" s="4">
        <v>43258</v>
      </c>
      <c r="D3" s="3">
        <v>326.44</v>
      </c>
    </row>
    <row r="4" spans="2:4" x14ac:dyDescent="0.25">
      <c r="B4" t="s">
        <v>20</v>
      </c>
      <c r="C4" s="4">
        <v>43138</v>
      </c>
      <c r="D4" s="3">
        <v>486.64</v>
      </c>
    </row>
    <row r="5" spans="2:4" x14ac:dyDescent="0.25">
      <c r="B5" t="s">
        <v>20</v>
      </c>
      <c r="C5" s="4">
        <v>43179</v>
      </c>
      <c r="D5" s="3">
        <v>541.04</v>
      </c>
    </row>
    <row r="6" spans="2:4" x14ac:dyDescent="0.25">
      <c r="B6" t="s">
        <v>21</v>
      </c>
      <c r="C6" s="4">
        <v>43111</v>
      </c>
      <c r="D6" s="3">
        <v>709.09</v>
      </c>
    </row>
    <row r="7" spans="2:4" x14ac:dyDescent="0.25">
      <c r="B7" t="s">
        <v>19</v>
      </c>
      <c r="C7" s="4">
        <v>43117</v>
      </c>
      <c r="D7" s="3">
        <v>955.18</v>
      </c>
    </row>
    <row r="8" spans="2:4" x14ac:dyDescent="0.25">
      <c r="B8" t="s">
        <v>22</v>
      </c>
      <c r="C8" s="4">
        <v>43431</v>
      </c>
      <c r="D8" s="3">
        <v>363.06</v>
      </c>
    </row>
    <row r="9" spans="2:4" x14ac:dyDescent="0.25">
      <c r="B9" t="s">
        <v>23</v>
      </c>
      <c r="C9" s="4">
        <v>43299</v>
      </c>
      <c r="D9" s="3">
        <v>829.39</v>
      </c>
    </row>
    <row r="10" spans="2:4" x14ac:dyDescent="0.25">
      <c r="B10" t="s">
        <v>24</v>
      </c>
      <c r="C10" s="4">
        <v>43422</v>
      </c>
      <c r="D10" s="3">
        <v>441.57</v>
      </c>
    </row>
    <row r="11" spans="2:4" x14ac:dyDescent="0.25">
      <c r="B11" t="s">
        <v>21</v>
      </c>
      <c r="C11" s="4">
        <v>43394</v>
      </c>
      <c r="D11" s="3">
        <v>724.81</v>
      </c>
    </row>
    <row r="12" spans="2:4" x14ac:dyDescent="0.25">
      <c r="B12" t="s">
        <v>20</v>
      </c>
      <c r="C12" s="4">
        <v>43334</v>
      </c>
      <c r="D12" s="3">
        <v>537.78</v>
      </c>
    </row>
    <row r="13" spans="2:4" x14ac:dyDescent="0.25">
      <c r="B13" t="s">
        <v>24</v>
      </c>
      <c r="C13" s="4">
        <v>43240</v>
      </c>
      <c r="D13" s="3">
        <v>862.47</v>
      </c>
    </row>
    <row r="14" spans="2:4" x14ac:dyDescent="0.25">
      <c r="B14" t="s">
        <v>25</v>
      </c>
      <c r="C14" s="4">
        <v>43138</v>
      </c>
      <c r="D14" s="3">
        <v>44.25</v>
      </c>
    </row>
    <row r="15" spans="2:4" x14ac:dyDescent="0.25">
      <c r="B15" t="s">
        <v>24</v>
      </c>
      <c r="C15" s="4">
        <v>43288</v>
      </c>
      <c r="D15" s="3">
        <v>629.71</v>
      </c>
    </row>
    <row r="16" spans="2:4" x14ac:dyDescent="0.25">
      <c r="B16" t="s">
        <v>26</v>
      </c>
      <c r="C16" s="4">
        <v>43383</v>
      </c>
      <c r="D16" s="3">
        <v>819.92</v>
      </c>
    </row>
    <row r="17" spans="2:4" x14ac:dyDescent="0.25">
      <c r="B17" t="s">
        <v>23</v>
      </c>
      <c r="C17" s="4">
        <v>43460</v>
      </c>
      <c r="D17" s="3">
        <v>639.46</v>
      </c>
    </row>
    <row r="18" spans="2:4" x14ac:dyDescent="0.25">
      <c r="B18" t="s">
        <v>24</v>
      </c>
      <c r="C18" s="4">
        <v>43251</v>
      </c>
      <c r="D18" s="3">
        <v>898.68</v>
      </c>
    </row>
    <row r="19" spans="2:4" x14ac:dyDescent="0.25">
      <c r="B19" t="s">
        <v>21</v>
      </c>
      <c r="C19" s="4">
        <v>43142</v>
      </c>
      <c r="D19" s="3">
        <v>870.75</v>
      </c>
    </row>
    <row r="20" spans="2:4" x14ac:dyDescent="0.25">
      <c r="B20" t="s">
        <v>22</v>
      </c>
      <c r="C20" s="4">
        <v>43169</v>
      </c>
      <c r="D20" s="3">
        <v>591.79</v>
      </c>
    </row>
    <row r="21" spans="2:4" x14ac:dyDescent="0.25">
      <c r="B21" t="s">
        <v>22</v>
      </c>
      <c r="C21" s="4">
        <v>43250</v>
      </c>
      <c r="D21" s="3">
        <v>746.18</v>
      </c>
    </row>
    <row r="22" spans="2:4" x14ac:dyDescent="0.25">
      <c r="B22" t="s">
        <v>21</v>
      </c>
      <c r="C22" s="4">
        <v>43107</v>
      </c>
      <c r="D22" s="3">
        <v>758.82</v>
      </c>
    </row>
    <row r="23" spans="2:4" x14ac:dyDescent="0.25">
      <c r="B23" t="s">
        <v>23</v>
      </c>
      <c r="C23" s="4">
        <v>43153</v>
      </c>
      <c r="D23" s="3">
        <v>382.81</v>
      </c>
    </row>
    <row r="24" spans="2:4" x14ac:dyDescent="0.25">
      <c r="B24" t="s">
        <v>23</v>
      </c>
      <c r="C24" s="4">
        <v>43194</v>
      </c>
      <c r="D24" s="3">
        <v>397.38</v>
      </c>
    </row>
    <row r="25" spans="2:4" x14ac:dyDescent="0.25">
      <c r="B25" t="s">
        <v>21</v>
      </c>
      <c r="C25" s="4">
        <v>43337</v>
      </c>
      <c r="D25" s="3">
        <v>387.42</v>
      </c>
    </row>
    <row r="26" spans="2:4" x14ac:dyDescent="0.25">
      <c r="B26" t="s">
        <v>25</v>
      </c>
      <c r="C26" s="4">
        <v>43318</v>
      </c>
      <c r="D26" s="3">
        <v>458.08</v>
      </c>
    </row>
    <row r="27" spans="2:4" x14ac:dyDescent="0.25">
      <c r="B27" t="s">
        <v>27</v>
      </c>
      <c r="C27" s="4">
        <v>43430</v>
      </c>
      <c r="D27" s="3">
        <v>230.38</v>
      </c>
    </row>
    <row r="28" spans="2:4" x14ac:dyDescent="0.25">
      <c r="B28" t="s">
        <v>28</v>
      </c>
      <c r="C28" s="4">
        <v>43463</v>
      </c>
      <c r="D28" s="3">
        <v>254.68</v>
      </c>
    </row>
    <row r="29" spans="2:4" x14ac:dyDescent="0.25">
      <c r="B29" t="s">
        <v>28</v>
      </c>
      <c r="C29" s="4">
        <v>43159</v>
      </c>
      <c r="D29" s="3">
        <v>292.93</v>
      </c>
    </row>
    <row r="30" spans="2:4" x14ac:dyDescent="0.25">
      <c r="B30" t="s">
        <v>24</v>
      </c>
      <c r="C30" s="4">
        <v>43216</v>
      </c>
      <c r="D30" s="3">
        <v>922.85</v>
      </c>
    </row>
    <row r="31" spans="2:4" x14ac:dyDescent="0.25">
      <c r="B31" t="s">
        <v>22</v>
      </c>
      <c r="C31" s="4">
        <v>43123</v>
      </c>
      <c r="D31" s="3">
        <v>516.6</v>
      </c>
    </row>
    <row r="32" spans="2:4" x14ac:dyDescent="0.25">
      <c r="B32" t="s">
        <v>26</v>
      </c>
      <c r="C32" s="4">
        <v>43435</v>
      </c>
      <c r="D32" s="3">
        <v>222.18</v>
      </c>
    </row>
    <row r="33" spans="2:4" x14ac:dyDescent="0.25">
      <c r="B33" t="s">
        <v>22</v>
      </c>
      <c r="C33" s="4">
        <v>43220</v>
      </c>
      <c r="D33" s="3">
        <v>527.65</v>
      </c>
    </row>
    <row r="34" spans="2:4" x14ac:dyDescent="0.25">
      <c r="B34" t="s">
        <v>25</v>
      </c>
      <c r="C34" s="4">
        <v>43457</v>
      </c>
      <c r="D34" s="3">
        <v>70.58</v>
      </c>
    </row>
    <row r="35" spans="2:4" x14ac:dyDescent="0.25">
      <c r="B35" t="s">
        <v>22</v>
      </c>
      <c r="C35" s="4">
        <v>43177</v>
      </c>
      <c r="D35" s="3">
        <v>170.65</v>
      </c>
    </row>
    <row r="36" spans="2:4" x14ac:dyDescent="0.25">
      <c r="B36" t="s">
        <v>29</v>
      </c>
      <c r="C36" s="4">
        <v>43269</v>
      </c>
      <c r="D36" s="3">
        <v>795.81</v>
      </c>
    </row>
    <row r="37" spans="2:4" x14ac:dyDescent="0.25">
      <c r="B37" t="s">
        <v>28</v>
      </c>
      <c r="C37" s="4">
        <v>43222</v>
      </c>
      <c r="D37" s="3">
        <v>969.15</v>
      </c>
    </row>
    <row r="38" spans="2:4" x14ac:dyDescent="0.25">
      <c r="B38" t="s">
        <v>28</v>
      </c>
      <c r="C38" s="4">
        <v>43415</v>
      </c>
      <c r="D38" s="3">
        <v>327.33</v>
      </c>
    </row>
    <row r="39" spans="2:4" x14ac:dyDescent="0.25">
      <c r="B39" t="s">
        <v>27</v>
      </c>
      <c r="C39" s="4">
        <v>43239</v>
      </c>
      <c r="D39" s="3">
        <v>306.02999999999997</v>
      </c>
    </row>
    <row r="40" spans="2:4" x14ac:dyDescent="0.25">
      <c r="B40" t="s">
        <v>20</v>
      </c>
      <c r="C40" s="4">
        <v>43462</v>
      </c>
      <c r="D40" s="3">
        <v>338.55</v>
      </c>
    </row>
    <row r="41" spans="2:4" x14ac:dyDescent="0.25">
      <c r="B41" t="s">
        <v>25</v>
      </c>
      <c r="C41" s="4">
        <v>43140</v>
      </c>
      <c r="D41" s="3">
        <v>154.18</v>
      </c>
    </row>
    <row r="42" spans="2:4" x14ac:dyDescent="0.25">
      <c r="B42" t="s">
        <v>28</v>
      </c>
      <c r="C42" s="4">
        <v>43446</v>
      </c>
      <c r="D42" s="3">
        <v>201.53</v>
      </c>
    </row>
    <row r="43" spans="2:4" x14ac:dyDescent="0.25">
      <c r="B43" t="s">
        <v>20</v>
      </c>
      <c r="C43" s="4">
        <v>43335</v>
      </c>
      <c r="D43" s="3">
        <v>600.55999999999995</v>
      </c>
    </row>
    <row r="44" spans="2:4" x14ac:dyDescent="0.25">
      <c r="B44" t="s">
        <v>21</v>
      </c>
      <c r="C44" s="4">
        <v>43248</v>
      </c>
      <c r="D44" s="3">
        <v>880.74</v>
      </c>
    </row>
    <row r="45" spans="2:4" x14ac:dyDescent="0.25">
      <c r="B45" t="s">
        <v>26</v>
      </c>
      <c r="C45" s="4">
        <v>43213</v>
      </c>
      <c r="D45" s="3">
        <v>792.82</v>
      </c>
    </row>
    <row r="46" spans="2:4" x14ac:dyDescent="0.25">
      <c r="B46" t="s">
        <v>28</v>
      </c>
      <c r="C46" s="4">
        <v>43243</v>
      </c>
      <c r="D46" s="3">
        <v>257.69</v>
      </c>
    </row>
    <row r="47" spans="2:4" x14ac:dyDescent="0.25">
      <c r="B47" t="s">
        <v>26</v>
      </c>
      <c r="C47" s="4">
        <v>43308</v>
      </c>
      <c r="D47" s="3">
        <v>970.8</v>
      </c>
    </row>
    <row r="48" spans="2:4" x14ac:dyDescent="0.25">
      <c r="B48" t="s">
        <v>29</v>
      </c>
      <c r="C48" s="4">
        <v>43212</v>
      </c>
      <c r="D48" s="3">
        <v>893.65</v>
      </c>
    </row>
    <row r="49" spans="2:4" x14ac:dyDescent="0.25">
      <c r="B49" t="s">
        <v>21</v>
      </c>
      <c r="C49" s="4">
        <v>43350</v>
      </c>
      <c r="D49" s="3">
        <v>182.13</v>
      </c>
    </row>
    <row r="50" spans="2:4" x14ac:dyDescent="0.25">
      <c r="B50" t="s">
        <v>20</v>
      </c>
      <c r="C50" s="4">
        <v>43108</v>
      </c>
      <c r="D50" s="3">
        <v>14.93</v>
      </c>
    </row>
    <row r="51" spans="2:4" x14ac:dyDescent="0.25">
      <c r="B51" t="s">
        <v>28</v>
      </c>
      <c r="C51" s="4">
        <v>43396</v>
      </c>
      <c r="D51" s="3">
        <v>476.52</v>
      </c>
    </row>
    <row r="52" spans="2:4" x14ac:dyDescent="0.25">
      <c r="B52" t="s">
        <v>23</v>
      </c>
      <c r="C52" s="4">
        <v>43318</v>
      </c>
      <c r="D52" s="3">
        <v>754.68</v>
      </c>
    </row>
    <row r="53" spans="2:4" x14ac:dyDescent="0.25">
      <c r="B53" t="s">
        <v>28</v>
      </c>
      <c r="C53" s="4">
        <v>43415</v>
      </c>
      <c r="D53" s="3">
        <v>712.24</v>
      </c>
    </row>
    <row r="54" spans="2:4" x14ac:dyDescent="0.25">
      <c r="B54" t="s">
        <v>28</v>
      </c>
      <c r="C54" s="4">
        <v>43371</v>
      </c>
      <c r="D54" s="3">
        <v>701.05</v>
      </c>
    </row>
    <row r="55" spans="2:4" x14ac:dyDescent="0.25">
      <c r="B55" t="s">
        <v>26</v>
      </c>
      <c r="C55" s="4">
        <v>43151</v>
      </c>
      <c r="D55" s="3">
        <v>106.92</v>
      </c>
    </row>
    <row r="56" spans="2:4" x14ac:dyDescent="0.25">
      <c r="B56" t="s">
        <v>29</v>
      </c>
      <c r="C56" s="4">
        <v>43115</v>
      </c>
      <c r="D56" s="3">
        <v>336.42</v>
      </c>
    </row>
    <row r="57" spans="2:4" x14ac:dyDescent="0.25">
      <c r="B57" t="s">
        <v>20</v>
      </c>
      <c r="C57" s="4">
        <v>43211</v>
      </c>
      <c r="D57" s="3">
        <v>855.32</v>
      </c>
    </row>
    <row r="58" spans="2:4" x14ac:dyDescent="0.25">
      <c r="B58" t="s">
        <v>21</v>
      </c>
      <c r="C58" s="4">
        <v>43214</v>
      </c>
      <c r="D58" s="3">
        <v>33.880000000000003</v>
      </c>
    </row>
    <row r="59" spans="2:4" x14ac:dyDescent="0.25">
      <c r="B59" t="s">
        <v>26</v>
      </c>
      <c r="C59" s="4">
        <v>43421</v>
      </c>
      <c r="D59" s="3">
        <v>527.66999999999996</v>
      </c>
    </row>
    <row r="60" spans="2:4" x14ac:dyDescent="0.25">
      <c r="B60" t="s">
        <v>24</v>
      </c>
      <c r="C60" s="4">
        <v>43117</v>
      </c>
      <c r="D60" s="3">
        <v>726.44</v>
      </c>
    </row>
    <row r="61" spans="2:4" x14ac:dyDescent="0.25">
      <c r="B61" t="s">
        <v>19</v>
      </c>
      <c r="C61" s="4">
        <v>43126</v>
      </c>
      <c r="D61" s="3">
        <v>633.65</v>
      </c>
    </row>
    <row r="62" spans="2:4" x14ac:dyDescent="0.25">
      <c r="B62" t="s">
        <v>20</v>
      </c>
      <c r="C62" s="4">
        <v>43104</v>
      </c>
      <c r="D62" s="3">
        <v>946.83</v>
      </c>
    </row>
    <row r="63" spans="2:4" x14ac:dyDescent="0.25">
      <c r="B63" t="s">
        <v>21</v>
      </c>
      <c r="C63" s="4">
        <v>43166</v>
      </c>
      <c r="D63" s="3">
        <v>398.17</v>
      </c>
    </row>
    <row r="64" spans="2:4" x14ac:dyDescent="0.25">
      <c r="B64" t="s">
        <v>26</v>
      </c>
      <c r="C64" s="4">
        <v>43274</v>
      </c>
      <c r="D64" s="3">
        <v>858.62</v>
      </c>
    </row>
    <row r="65" spans="2:4" x14ac:dyDescent="0.25">
      <c r="B65" t="s">
        <v>27</v>
      </c>
      <c r="C65" s="4">
        <v>43190</v>
      </c>
      <c r="D65" s="3">
        <v>374.68</v>
      </c>
    </row>
    <row r="66" spans="2:4" x14ac:dyDescent="0.25">
      <c r="B66" t="s">
        <v>25</v>
      </c>
      <c r="C66" s="4">
        <v>43105</v>
      </c>
      <c r="D66" s="3">
        <v>995.53</v>
      </c>
    </row>
    <row r="67" spans="2:4" x14ac:dyDescent="0.25">
      <c r="B67" t="s">
        <v>25</v>
      </c>
      <c r="C67" s="4">
        <v>43294</v>
      </c>
      <c r="D67" s="3">
        <v>950.38</v>
      </c>
    </row>
    <row r="68" spans="2:4" x14ac:dyDescent="0.25">
      <c r="B68" t="s">
        <v>24</v>
      </c>
      <c r="C68" s="4">
        <v>43383</v>
      </c>
      <c r="D68" s="3">
        <v>840.44</v>
      </c>
    </row>
    <row r="69" spans="2:4" x14ac:dyDescent="0.25">
      <c r="B69" t="s">
        <v>22</v>
      </c>
      <c r="C69" s="4">
        <v>43423</v>
      </c>
      <c r="D69" s="3">
        <v>431.02</v>
      </c>
    </row>
    <row r="70" spans="2:4" x14ac:dyDescent="0.25">
      <c r="B70" t="s">
        <v>23</v>
      </c>
      <c r="C70" s="4">
        <v>43169</v>
      </c>
      <c r="D70" s="3">
        <v>877.53</v>
      </c>
    </row>
    <row r="71" spans="2:4" x14ac:dyDescent="0.25">
      <c r="B71" t="s">
        <v>25</v>
      </c>
      <c r="C71" s="4">
        <v>43315</v>
      </c>
      <c r="D71" s="3">
        <v>235.15</v>
      </c>
    </row>
    <row r="72" spans="2:4" x14ac:dyDescent="0.25">
      <c r="B72" t="s">
        <v>21</v>
      </c>
      <c r="C72" s="4">
        <v>43117</v>
      </c>
      <c r="D72" s="3">
        <v>864</v>
      </c>
    </row>
    <row r="73" spans="2:4" x14ac:dyDescent="0.25">
      <c r="B73" t="s">
        <v>29</v>
      </c>
      <c r="C73" s="4">
        <v>43449</v>
      </c>
      <c r="D73" s="3">
        <v>699.68</v>
      </c>
    </row>
    <row r="74" spans="2:4" x14ac:dyDescent="0.25">
      <c r="B74" t="s">
        <v>24</v>
      </c>
      <c r="C74" s="4">
        <v>43157</v>
      </c>
      <c r="D74" s="3">
        <v>776.15</v>
      </c>
    </row>
    <row r="75" spans="2:4" x14ac:dyDescent="0.25">
      <c r="B75" t="s">
        <v>27</v>
      </c>
      <c r="C75" s="4">
        <v>43381</v>
      </c>
      <c r="D75" s="3">
        <v>928.27</v>
      </c>
    </row>
    <row r="76" spans="2:4" x14ac:dyDescent="0.25">
      <c r="B76" t="s">
        <v>24</v>
      </c>
      <c r="C76" s="4">
        <v>43125</v>
      </c>
      <c r="D76" s="3">
        <v>951.64</v>
      </c>
    </row>
    <row r="77" spans="2:4" x14ac:dyDescent="0.25">
      <c r="B77" t="s">
        <v>25</v>
      </c>
      <c r="C77" s="4">
        <v>43157</v>
      </c>
      <c r="D77" s="3">
        <v>728.96</v>
      </c>
    </row>
    <row r="78" spans="2:4" x14ac:dyDescent="0.25">
      <c r="B78" t="s">
        <v>19</v>
      </c>
      <c r="C78" s="4">
        <v>43147</v>
      </c>
      <c r="D78" s="3">
        <v>493.86</v>
      </c>
    </row>
    <row r="79" spans="2:4" x14ac:dyDescent="0.25">
      <c r="B79" t="s">
        <v>22</v>
      </c>
      <c r="C79" s="4">
        <v>43131</v>
      </c>
      <c r="D79" s="3">
        <v>447.4</v>
      </c>
    </row>
    <row r="80" spans="2:4" x14ac:dyDescent="0.25">
      <c r="B80" t="s">
        <v>27</v>
      </c>
      <c r="C80" s="4">
        <v>43226</v>
      </c>
      <c r="D80" s="3">
        <v>39.61</v>
      </c>
    </row>
    <row r="81" spans="2:4" x14ac:dyDescent="0.25">
      <c r="B81" t="s">
        <v>26</v>
      </c>
      <c r="C81" s="4">
        <v>43178</v>
      </c>
      <c r="D81" s="3">
        <v>92.32</v>
      </c>
    </row>
    <row r="82" spans="2:4" x14ac:dyDescent="0.25">
      <c r="B82" t="s">
        <v>22</v>
      </c>
      <c r="C82" s="4">
        <v>43108</v>
      </c>
      <c r="D82" s="3">
        <v>419.4</v>
      </c>
    </row>
    <row r="83" spans="2:4" x14ac:dyDescent="0.25">
      <c r="B83" t="s">
        <v>24</v>
      </c>
      <c r="C83" s="4">
        <v>43180</v>
      </c>
      <c r="D83" s="3">
        <v>151.97</v>
      </c>
    </row>
    <row r="84" spans="2:4" x14ac:dyDescent="0.25">
      <c r="B84" t="s">
        <v>29</v>
      </c>
      <c r="C84" s="4">
        <v>43266</v>
      </c>
      <c r="D84" s="3">
        <v>665.95</v>
      </c>
    </row>
    <row r="85" spans="2:4" x14ac:dyDescent="0.25">
      <c r="B85" t="s">
        <v>26</v>
      </c>
      <c r="C85" s="4">
        <v>43157</v>
      </c>
      <c r="D85" s="3">
        <v>477.1</v>
      </c>
    </row>
    <row r="86" spans="2:4" x14ac:dyDescent="0.25">
      <c r="B86" t="s">
        <v>20</v>
      </c>
      <c r="C86" s="4">
        <v>43398</v>
      </c>
      <c r="D86" s="3">
        <v>416.22</v>
      </c>
    </row>
    <row r="87" spans="2:4" x14ac:dyDescent="0.25">
      <c r="B87" t="s">
        <v>24</v>
      </c>
      <c r="C87" s="4">
        <v>43226</v>
      </c>
      <c r="D87" s="3">
        <v>221.09</v>
      </c>
    </row>
    <row r="88" spans="2:4" x14ac:dyDescent="0.25">
      <c r="B88" t="s">
        <v>21</v>
      </c>
      <c r="C88" s="4">
        <v>43441</v>
      </c>
      <c r="D88" s="3">
        <v>280.33</v>
      </c>
    </row>
    <row r="89" spans="2:4" x14ac:dyDescent="0.25">
      <c r="B89" t="s">
        <v>19</v>
      </c>
      <c r="C89" s="4">
        <v>43118</v>
      </c>
      <c r="D89" s="3">
        <v>730.93</v>
      </c>
    </row>
    <row r="90" spans="2:4" x14ac:dyDescent="0.25">
      <c r="B90" t="s">
        <v>25</v>
      </c>
      <c r="C90" s="4">
        <v>43422</v>
      </c>
      <c r="D90" s="3">
        <v>848.3</v>
      </c>
    </row>
    <row r="91" spans="2:4" x14ac:dyDescent="0.25">
      <c r="B91" t="s">
        <v>21</v>
      </c>
      <c r="C91" s="4">
        <v>43454</v>
      </c>
      <c r="D91" s="3">
        <v>779.98</v>
      </c>
    </row>
    <row r="92" spans="2:4" x14ac:dyDescent="0.25">
      <c r="B92" t="s">
        <v>27</v>
      </c>
      <c r="C92" s="4">
        <v>43413</v>
      </c>
      <c r="D92" s="3">
        <v>836.06</v>
      </c>
    </row>
    <row r="93" spans="2:4" x14ac:dyDescent="0.25">
      <c r="B93" t="s">
        <v>27</v>
      </c>
      <c r="C93" s="4">
        <v>43401</v>
      </c>
      <c r="D93" s="3">
        <v>461.96</v>
      </c>
    </row>
    <row r="94" spans="2:4" x14ac:dyDescent="0.25">
      <c r="B94" t="s">
        <v>27</v>
      </c>
      <c r="C94" s="4">
        <v>43221</v>
      </c>
      <c r="D94" s="3">
        <v>411.76</v>
      </c>
    </row>
    <row r="95" spans="2:4" x14ac:dyDescent="0.25">
      <c r="B95" t="s">
        <v>19</v>
      </c>
      <c r="C95" s="4">
        <v>43401</v>
      </c>
      <c r="D95" s="3">
        <v>72.819999999999993</v>
      </c>
    </row>
    <row r="96" spans="2:4" x14ac:dyDescent="0.25">
      <c r="B96" t="s">
        <v>20</v>
      </c>
      <c r="C96" s="4">
        <v>43122</v>
      </c>
      <c r="D96" s="3">
        <v>815.27</v>
      </c>
    </row>
    <row r="97" spans="2:4" x14ac:dyDescent="0.25">
      <c r="B97" t="s">
        <v>19</v>
      </c>
      <c r="C97" s="4">
        <v>43181</v>
      </c>
      <c r="D97" s="3">
        <v>568.32000000000005</v>
      </c>
    </row>
    <row r="98" spans="2:4" x14ac:dyDescent="0.25">
      <c r="B98" t="s">
        <v>28</v>
      </c>
      <c r="C98" s="4">
        <v>43109</v>
      </c>
      <c r="D98" s="3">
        <v>799.08</v>
      </c>
    </row>
    <row r="99" spans="2:4" x14ac:dyDescent="0.25">
      <c r="B99" t="s">
        <v>20</v>
      </c>
      <c r="C99" s="4">
        <v>43132</v>
      </c>
      <c r="D99" s="3">
        <v>609.71</v>
      </c>
    </row>
    <row r="100" spans="2:4" x14ac:dyDescent="0.25">
      <c r="B100" t="s">
        <v>29</v>
      </c>
      <c r="C100" s="4">
        <v>43366</v>
      </c>
      <c r="D100" s="3">
        <v>630.01</v>
      </c>
    </row>
    <row r="101" spans="2:4" x14ac:dyDescent="0.25">
      <c r="B101" t="s">
        <v>29</v>
      </c>
      <c r="C101" s="4">
        <v>43202</v>
      </c>
      <c r="D101" s="3">
        <v>369.51</v>
      </c>
    </row>
    <row r="102" spans="2:4" x14ac:dyDescent="0.25">
      <c r="B102" t="s">
        <v>20</v>
      </c>
      <c r="C102" s="4">
        <v>43451</v>
      </c>
      <c r="D102" s="3">
        <v>173.89</v>
      </c>
    </row>
    <row r="103" spans="2:4" x14ac:dyDescent="0.25">
      <c r="B103" t="s">
        <v>21</v>
      </c>
      <c r="C103" s="4">
        <v>43133</v>
      </c>
      <c r="D103" s="3">
        <v>297.07</v>
      </c>
    </row>
    <row r="104" spans="2:4" x14ac:dyDescent="0.25">
      <c r="B104" t="s">
        <v>28</v>
      </c>
      <c r="C104" s="4">
        <v>43343</v>
      </c>
      <c r="D104" s="3">
        <v>982.38</v>
      </c>
    </row>
    <row r="105" spans="2:4" x14ac:dyDescent="0.25">
      <c r="B105" t="s">
        <v>22</v>
      </c>
      <c r="C105" s="4">
        <v>43268</v>
      </c>
      <c r="D105" s="3">
        <v>236.59</v>
      </c>
    </row>
    <row r="106" spans="2:4" x14ac:dyDescent="0.25">
      <c r="B106" t="s">
        <v>22</v>
      </c>
      <c r="C106" s="4">
        <v>43173</v>
      </c>
      <c r="D106" s="3">
        <v>822.5</v>
      </c>
    </row>
    <row r="107" spans="2:4" x14ac:dyDescent="0.25">
      <c r="B107" t="s">
        <v>29</v>
      </c>
      <c r="C107" s="4">
        <v>43219</v>
      </c>
      <c r="D107" s="3">
        <v>155.24</v>
      </c>
    </row>
    <row r="108" spans="2:4" x14ac:dyDescent="0.25">
      <c r="B108" t="s">
        <v>19</v>
      </c>
      <c r="C108" s="4">
        <v>43134</v>
      </c>
      <c r="D108" s="3">
        <v>277.72000000000003</v>
      </c>
    </row>
    <row r="109" spans="2:4" x14ac:dyDescent="0.25">
      <c r="B109" t="s">
        <v>20</v>
      </c>
      <c r="C109" s="4">
        <v>43235</v>
      </c>
      <c r="D109" s="3">
        <v>29.49</v>
      </c>
    </row>
    <row r="110" spans="2:4" x14ac:dyDescent="0.25">
      <c r="B110" t="s">
        <v>29</v>
      </c>
      <c r="C110" s="4">
        <v>43229</v>
      </c>
      <c r="D110" s="3">
        <v>888.66</v>
      </c>
    </row>
    <row r="111" spans="2:4" x14ac:dyDescent="0.25">
      <c r="B111" t="s">
        <v>26</v>
      </c>
      <c r="C111" s="4">
        <v>43392</v>
      </c>
      <c r="D111" s="3">
        <v>382.78</v>
      </c>
    </row>
    <row r="112" spans="2:4" x14ac:dyDescent="0.25">
      <c r="B112" t="s">
        <v>20</v>
      </c>
      <c r="C112" s="4">
        <v>43206</v>
      </c>
      <c r="D112" s="3">
        <v>584.9</v>
      </c>
    </row>
    <row r="113" spans="2:4" x14ac:dyDescent="0.25">
      <c r="B113" t="s">
        <v>24</v>
      </c>
      <c r="C113" s="4">
        <v>43399</v>
      </c>
      <c r="D113" s="3">
        <v>608.08000000000004</v>
      </c>
    </row>
    <row r="114" spans="2:4" x14ac:dyDescent="0.25">
      <c r="B114" t="s">
        <v>25</v>
      </c>
      <c r="C114" s="4">
        <v>43450</v>
      </c>
      <c r="D114" s="3">
        <v>625.64</v>
      </c>
    </row>
    <row r="115" spans="2:4" x14ac:dyDescent="0.25">
      <c r="B115" t="s">
        <v>24</v>
      </c>
      <c r="C115" s="4">
        <v>43340</v>
      </c>
      <c r="D115" s="3">
        <v>45.88</v>
      </c>
    </row>
    <row r="116" spans="2:4" x14ac:dyDescent="0.25">
      <c r="B116" t="s">
        <v>19</v>
      </c>
      <c r="C116" s="4">
        <v>43375</v>
      </c>
      <c r="D116" s="3">
        <v>47.69</v>
      </c>
    </row>
    <row r="117" spans="2:4" x14ac:dyDescent="0.25">
      <c r="B117" t="s">
        <v>26</v>
      </c>
      <c r="C117" s="4">
        <v>43201</v>
      </c>
      <c r="D117" s="3">
        <v>869.86</v>
      </c>
    </row>
    <row r="118" spans="2:4" x14ac:dyDescent="0.25">
      <c r="B118" t="s">
        <v>19</v>
      </c>
      <c r="C118" s="4">
        <v>43354</v>
      </c>
      <c r="D118" s="3">
        <v>429.63</v>
      </c>
    </row>
    <row r="119" spans="2:4" x14ac:dyDescent="0.25">
      <c r="B119" t="s">
        <v>23</v>
      </c>
      <c r="C119" s="4">
        <v>43311</v>
      </c>
      <c r="D119" s="3">
        <v>191.66</v>
      </c>
    </row>
    <row r="120" spans="2:4" x14ac:dyDescent="0.25">
      <c r="B120" t="s">
        <v>25</v>
      </c>
      <c r="C120" s="4">
        <v>43362</v>
      </c>
      <c r="D120" s="3">
        <v>880.9</v>
      </c>
    </row>
    <row r="121" spans="2:4" x14ac:dyDescent="0.25">
      <c r="B121" t="s">
        <v>21</v>
      </c>
      <c r="C121" s="4">
        <v>43407</v>
      </c>
      <c r="D121" s="3">
        <v>529.65</v>
      </c>
    </row>
    <row r="122" spans="2:4" x14ac:dyDescent="0.25">
      <c r="B122" t="s">
        <v>26</v>
      </c>
      <c r="C122" s="4">
        <v>43288</v>
      </c>
      <c r="D122" s="3">
        <v>44.83</v>
      </c>
    </row>
    <row r="123" spans="2:4" x14ac:dyDescent="0.25">
      <c r="B123" t="s">
        <v>22</v>
      </c>
      <c r="C123" s="4">
        <v>43344</v>
      </c>
      <c r="D123" s="3">
        <v>56.85</v>
      </c>
    </row>
    <row r="124" spans="2:4" x14ac:dyDescent="0.25">
      <c r="B124" t="s">
        <v>20</v>
      </c>
      <c r="C124" s="4">
        <v>43166</v>
      </c>
      <c r="D124" s="3">
        <v>114.02</v>
      </c>
    </row>
    <row r="125" spans="2:4" x14ac:dyDescent="0.25">
      <c r="B125" t="s">
        <v>28</v>
      </c>
      <c r="C125" s="4">
        <v>43259</v>
      </c>
      <c r="D125" s="3">
        <v>887.12</v>
      </c>
    </row>
    <row r="126" spans="2:4" x14ac:dyDescent="0.25">
      <c r="B126" t="s">
        <v>28</v>
      </c>
      <c r="C126" s="4">
        <v>43189</v>
      </c>
      <c r="D126" s="3">
        <v>20.85</v>
      </c>
    </row>
    <row r="127" spans="2:4" x14ac:dyDescent="0.25">
      <c r="B127" t="s">
        <v>23</v>
      </c>
      <c r="C127" s="4">
        <v>43262</v>
      </c>
      <c r="D127" s="3">
        <v>968.65</v>
      </c>
    </row>
    <row r="128" spans="2:4" x14ac:dyDescent="0.25">
      <c r="B128" t="s">
        <v>20</v>
      </c>
      <c r="C128" s="4">
        <v>43286</v>
      </c>
      <c r="D128" s="3">
        <v>594.54</v>
      </c>
    </row>
    <row r="129" spans="2:4" x14ac:dyDescent="0.25">
      <c r="B129" t="s">
        <v>24</v>
      </c>
      <c r="C129" s="4">
        <v>43238</v>
      </c>
      <c r="D129" s="3">
        <v>535.05999999999995</v>
      </c>
    </row>
    <row r="130" spans="2:4" x14ac:dyDescent="0.25">
      <c r="B130" t="s">
        <v>29</v>
      </c>
      <c r="C130" s="4">
        <v>43130</v>
      </c>
      <c r="D130" s="3">
        <v>327.77</v>
      </c>
    </row>
    <row r="131" spans="2:4" x14ac:dyDescent="0.25">
      <c r="B131" t="s">
        <v>21</v>
      </c>
      <c r="C131" s="4">
        <v>43457</v>
      </c>
      <c r="D131" s="3">
        <v>441.35</v>
      </c>
    </row>
    <row r="132" spans="2:4" x14ac:dyDescent="0.25">
      <c r="B132" t="s">
        <v>23</v>
      </c>
      <c r="C132" s="4">
        <v>43381</v>
      </c>
      <c r="D132" s="3">
        <v>281.04000000000002</v>
      </c>
    </row>
    <row r="133" spans="2:4" x14ac:dyDescent="0.25">
      <c r="B133" t="s">
        <v>26</v>
      </c>
      <c r="C133" s="4">
        <v>43210</v>
      </c>
      <c r="D133" s="3">
        <v>446.18</v>
      </c>
    </row>
    <row r="134" spans="2:4" x14ac:dyDescent="0.25">
      <c r="B134" t="s">
        <v>28</v>
      </c>
      <c r="C134" s="4">
        <v>43379</v>
      </c>
      <c r="D134" s="3">
        <v>854.56</v>
      </c>
    </row>
    <row r="135" spans="2:4" x14ac:dyDescent="0.25">
      <c r="B135" t="s">
        <v>24</v>
      </c>
      <c r="C135" s="4">
        <v>43315</v>
      </c>
      <c r="D135" s="3">
        <v>542.12</v>
      </c>
    </row>
    <row r="136" spans="2:4" x14ac:dyDescent="0.25">
      <c r="B136" t="s">
        <v>20</v>
      </c>
      <c r="C136" s="4">
        <v>43376</v>
      </c>
      <c r="D136" s="3">
        <v>395.41</v>
      </c>
    </row>
    <row r="137" spans="2:4" x14ac:dyDescent="0.25">
      <c r="B137" t="s">
        <v>29</v>
      </c>
      <c r="C137" s="4">
        <v>43185</v>
      </c>
      <c r="D137" s="3">
        <v>767.45</v>
      </c>
    </row>
    <row r="138" spans="2:4" x14ac:dyDescent="0.25">
      <c r="B138" t="s">
        <v>26</v>
      </c>
      <c r="C138" s="4">
        <v>43410</v>
      </c>
      <c r="D138" s="3">
        <v>670.38</v>
      </c>
    </row>
    <row r="139" spans="2:4" x14ac:dyDescent="0.25">
      <c r="B139" t="s">
        <v>29</v>
      </c>
      <c r="C139" s="4">
        <v>43146</v>
      </c>
      <c r="D139" s="3">
        <v>540.36</v>
      </c>
    </row>
    <row r="140" spans="2:4" x14ac:dyDescent="0.25">
      <c r="B140" t="s">
        <v>23</v>
      </c>
      <c r="C140" s="4">
        <v>43280</v>
      </c>
      <c r="D140" s="3">
        <v>760.68</v>
      </c>
    </row>
    <row r="141" spans="2:4" x14ac:dyDescent="0.25">
      <c r="B141" t="s">
        <v>27</v>
      </c>
      <c r="C141" s="4">
        <v>43362</v>
      </c>
      <c r="D141" s="3">
        <v>830.43</v>
      </c>
    </row>
    <row r="142" spans="2:4" x14ac:dyDescent="0.25">
      <c r="B142" t="s">
        <v>20</v>
      </c>
      <c r="C142" s="4">
        <v>43343</v>
      </c>
      <c r="D142" s="3">
        <v>87.97</v>
      </c>
    </row>
    <row r="143" spans="2:4" x14ac:dyDescent="0.25">
      <c r="B143" t="s">
        <v>28</v>
      </c>
      <c r="C143" s="4">
        <v>43309</v>
      </c>
      <c r="D143" s="3">
        <v>89.35</v>
      </c>
    </row>
    <row r="144" spans="2:4" x14ac:dyDescent="0.25">
      <c r="B144" t="s">
        <v>28</v>
      </c>
      <c r="C144" s="4">
        <v>43352</v>
      </c>
      <c r="D144" s="3">
        <v>829.49</v>
      </c>
    </row>
    <row r="145" spans="2:4" x14ac:dyDescent="0.25">
      <c r="B145" t="s">
        <v>22</v>
      </c>
      <c r="C145" s="4">
        <v>43110</v>
      </c>
      <c r="D145" s="3">
        <v>401.61</v>
      </c>
    </row>
    <row r="146" spans="2:4" x14ac:dyDescent="0.25">
      <c r="B146" t="s">
        <v>22</v>
      </c>
      <c r="C146" s="4">
        <v>43120</v>
      </c>
      <c r="D146" s="3">
        <v>51.61</v>
      </c>
    </row>
    <row r="147" spans="2:4" x14ac:dyDescent="0.25">
      <c r="B147" t="s">
        <v>19</v>
      </c>
      <c r="C147" s="4">
        <v>43349</v>
      </c>
      <c r="D147" s="3">
        <v>784.36</v>
      </c>
    </row>
    <row r="148" spans="2:4" x14ac:dyDescent="0.25">
      <c r="B148" t="s">
        <v>22</v>
      </c>
      <c r="C148" s="4">
        <v>43170</v>
      </c>
      <c r="D148" s="3">
        <v>494.92</v>
      </c>
    </row>
    <row r="149" spans="2:4" x14ac:dyDescent="0.25">
      <c r="B149" t="s">
        <v>25</v>
      </c>
      <c r="C149" s="4">
        <v>43441</v>
      </c>
      <c r="D149" s="3">
        <v>480.5</v>
      </c>
    </row>
    <row r="150" spans="2:4" x14ac:dyDescent="0.25">
      <c r="B150" t="s">
        <v>28</v>
      </c>
      <c r="C150" s="4">
        <v>43425</v>
      </c>
      <c r="D150" s="3">
        <v>841.19</v>
      </c>
    </row>
    <row r="151" spans="2:4" x14ac:dyDescent="0.25">
      <c r="B151" t="s">
        <v>29</v>
      </c>
      <c r="C151" s="4">
        <v>43214</v>
      </c>
      <c r="D151" s="3">
        <v>489.8</v>
      </c>
    </row>
    <row r="152" spans="2:4" x14ac:dyDescent="0.25">
      <c r="B152" t="s">
        <v>22</v>
      </c>
      <c r="C152" s="4">
        <v>43104</v>
      </c>
      <c r="D152" s="3">
        <v>713.1</v>
      </c>
    </row>
    <row r="153" spans="2:4" x14ac:dyDescent="0.25">
      <c r="B153" t="s">
        <v>26</v>
      </c>
      <c r="C153" s="4">
        <v>43436</v>
      </c>
      <c r="D153" s="3">
        <v>163.24</v>
      </c>
    </row>
    <row r="154" spans="2:4" x14ac:dyDescent="0.25">
      <c r="B154" t="s">
        <v>25</v>
      </c>
      <c r="C154" s="4">
        <v>43377</v>
      </c>
      <c r="D154" s="3">
        <v>796.64</v>
      </c>
    </row>
    <row r="155" spans="2:4" x14ac:dyDescent="0.25">
      <c r="B155" t="s">
        <v>29</v>
      </c>
      <c r="C155" s="4">
        <v>43280</v>
      </c>
      <c r="D155" s="3">
        <v>588.27</v>
      </c>
    </row>
    <row r="156" spans="2:4" x14ac:dyDescent="0.25">
      <c r="B156" t="s">
        <v>21</v>
      </c>
      <c r="C156" s="4">
        <v>43443</v>
      </c>
      <c r="D156" s="3">
        <v>653.35</v>
      </c>
    </row>
    <row r="157" spans="2:4" x14ac:dyDescent="0.25">
      <c r="B157" t="s">
        <v>26</v>
      </c>
      <c r="C157" s="4">
        <v>43285</v>
      </c>
      <c r="D157" s="3">
        <v>47.64</v>
      </c>
    </row>
    <row r="158" spans="2:4" x14ac:dyDescent="0.25">
      <c r="B158" t="s">
        <v>22</v>
      </c>
      <c r="C158" s="4">
        <v>43410</v>
      </c>
      <c r="D158" s="3">
        <v>575.24</v>
      </c>
    </row>
    <row r="159" spans="2:4" x14ac:dyDescent="0.25">
      <c r="B159" t="s">
        <v>19</v>
      </c>
      <c r="C159" s="4">
        <v>43249</v>
      </c>
      <c r="D159" s="3">
        <v>196.57</v>
      </c>
    </row>
    <row r="160" spans="2:4" x14ac:dyDescent="0.25">
      <c r="B160" t="s">
        <v>23</v>
      </c>
      <c r="C160" s="4">
        <v>43465</v>
      </c>
      <c r="D160" s="3">
        <v>278.39999999999998</v>
      </c>
    </row>
    <row r="161" spans="2:4" x14ac:dyDescent="0.25">
      <c r="B161" t="s">
        <v>22</v>
      </c>
      <c r="C161" s="4">
        <v>43126</v>
      </c>
      <c r="D161" s="3">
        <v>879.81</v>
      </c>
    </row>
    <row r="162" spans="2:4" x14ac:dyDescent="0.25">
      <c r="B162" t="s">
        <v>20</v>
      </c>
      <c r="C162" s="4">
        <v>43223</v>
      </c>
      <c r="D162" s="3">
        <v>646.59</v>
      </c>
    </row>
    <row r="163" spans="2:4" x14ac:dyDescent="0.25">
      <c r="B163" t="s">
        <v>24</v>
      </c>
      <c r="C163" s="4">
        <v>43209</v>
      </c>
      <c r="D163" s="3">
        <v>728.9</v>
      </c>
    </row>
    <row r="164" spans="2:4" x14ac:dyDescent="0.25">
      <c r="B164" t="s">
        <v>24</v>
      </c>
      <c r="C164" s="4">
        <v>43208</v>
      </c>
      <c r="D164" s="3">
        <v>393.22</v>
      </c>
    </row>
    <row r="165" spans="2:4" x14ac:dyDescent="0.25">
      <c r="B165" t="s">
        <v>29</v>
      </c>
      <c r="C165" s="4">
        <v>43327</v>
      </c>
      <c r="D165" s="3">
        <v>905.1</v>
      </c>
    </row>
    <row r="166" spans="2:4" x14ac:dyDescent="0.25">
      <c r="B166" t="s">
        <v>22</v>
      </c>
      <c r="C166" s="4">
        <v>43459</v>
      </c>
      <c r="D166" s="3">
        <v>687.42</v>
      </c>
    </row>
    <row r="167" spans="2:4" x14ac:dyDescent="0.25">
      <c r="B167" t="s">
        <v>25</v>
      </c>
      <c r="C167" s="4">
        <v>43337</v>
      </c>
      <c r="D167" s="3">
        <v>863.83</v>
      </c>
    </row>
    <row r="168" spans="2:4" x14ac:dyDescent="0.25">
      <c r="B168" t="s">
        <v>21</v>
      </c>
      <c r="C168" s="4">
        <v>43422</v>
      </c>
      <c r="D168" s="3">
        <v>736.82</v>
      </c>
    </row>
    <row r="169" spans="2:4" x14ac:dyDescent="0.25">
      <c r="B169" t="s">
        <v>26</v>
      </c>
      <c r="C169" s="4">
        <v>43110</v>
      </c>
      <c r="D169" s="3">
        <v>155.07</v>
      </c>
    </row>
    <row r="170" spans="2:4" x14ac:dyDescent="0.25">
      <c r="B170" t="s">
        <v>22</v>
      </c>
      <c r="C170" s="4">
        <v>43386</v>
      </c>
      <c r="D170" s="3">
        <v>950.46</v>
      </c>
    </row>
    <row r="171" spans="2:4" x14ac:dyDescent="0.25">
      <c r="B171" t="s">
        <v>20</v>
      </c>
      <c r="C171" s="4">
        <v>43159</v>
      </c>
      <c r="D171" s="3">
        <v>231.14</v>
      </c>
    </row>
    <row r="172" spans="2:4" x14ac:dyDescent="0.25">
      <c r="B172" t="s">
        <v>21</v>
      </c>
      <c r="C172" s="4">
        <v>43237</v>
      </c>
      <c r="D172" s="3">
        <v>927.11</v>
      </c>
    </row>
    <row r="173" spans="2:4" x14ac:dyDescent="0.25">
      <c r="B173" t="s">
        <v>29</v>
      </c>
      <c r="C173" s="4">
        <v>43325</v>
      </c>
      <c r="D173" s="3">
        <v>818.32</v>
      </c>
    </row>
    <row r="174" spans="2:4" x14ac:dyDescent="0.25">
      <c r="B174" t="s">
        <v>26</v>
      </c>
      <c r="C174" s="4">
        <v>43352</v>
      </c>
      <c r="D174" s="3">
        <v>217.96</v>
      </c>
    </row>
    <row r="175" spans="2:4" x14ac:dyDescent="0.25">
      <c r="B175" t="s">
        <v>25</v>
      </c>
      <c r="C175" s="4">
        <v>43388</v>
      </c>
      <c r="D175" s="3">
        <v>485.45</v>
      </c>
    </row>
    <row r="176" spans="2:4" x14ac:dyDescent="0.25">
      <c r="B176" t="s">
        <v>21</v>
      </c>
      <c r="C176" s="4">
        <v>43436</v>
      </c>
      <c r="D176" s="3">
        <v>93.92</v>
      </c>
    </row>
    <row r="177" spans="2:4" x14ac:dyDescent="0.25">
      <c r="B177" t="s">
        <v>27</v>
      </c>
      <c r="C177" s="4">
        <v>43237</v>
      </c>
      <c r="D177" s="3">
        <v>397.18</v>
      </c>
    </row>
    <row r="178" spans="2:4" x14ac:dyDescent="0.25">
      <c r="B178" t="s">
        <v>24</v>
      </c>
      <c r="C178" s="4">
        <v>43218</v>
      </c>
      <c r="D178" s="3">
        <v>432.12</v>
      </c>
    </row>
    <row r="179" spans="2:4" x14ac:dyDescent="0.25">
      <c r="B179" t="s">
        <v>23</v>
      </c>
      <c r="C179" s="4">
        <v>43251</v>
      </c>
      <c r="D179" s="3">
        <v>807.27</v>
      </c>
    </row>
    <row r="180" spans="2:4" x14ac:dyDescent="0.25">
      <c r="B180" t="s">
        <v>28</v>
      </c>
      <c r="C180" s="4">
        <v>43459</v>
      </c>
      <c r="D180" s="3">
        <v>530.36</v>
      </c>
    </row>
    <row r="181" spans="2:4" x14ac:dyDescent="0.25">
      <c r="B181" t="s">
        <v>29</v>
      </c>
      <c r="C181" s="4">
        <v>43357</v>
      </c>
      <c r="D181" s="3">
        <v>622.51</v>
      </c>
    </row>
    <row r="182" spans="2:4" x14ac:dyDescent="0.25">
      <c r="B182" t="s">
        <v>21</v>
      </c>
      <c r="C182" s="4">
        <v>43374</v>
      </c>
      <c r="D182" s="3">
        <v>170.17</v>
      </c>
    </row>
    <row r="183" spans="2:4" x14ac:dyDescent="0.25">
      <c r="B183" t="s">
        <v>24</v>
      </c>
      <c r="C183" s="4">
        <v>43438</v>
      </c>
      <c r="D183" s="3">
        <v>577.66</v>
      </c>
    </row>
    <row r="184" spans="2:4" x14ac:dyDescent="0.25">
      <c r="B184" t="s">
        <v>24</v>
      </c>
      <c r="C184" s="4">
        <v>43184</v>
      </c>
      <c r="D184" s="3">
        <v>147.1</v>
      </c>
    </row>
    <row r="185" spans="2:4" x14ac:dyDescent="0.25">
      <c r="B185" t="s">
        <v>22</v>
      </c>
      <c r="C185" s="4">
        <v>43228</v>
      </c>
      <c r="D185" s="3">
        <v>97.12</v>
      </c>
    </row>
    <row r="186" spans="2:4" x14ac:dyDescent="0.25">
      <c r="B186" t="s">
        <v>27</v>
      </c>
      <c r="C186" s="4">
        <v>43439</v>
      </c>
      <c r="D186" s="3">
        <v>663.28</v>
      </c>
    </row>
    <row r="187" spans="2:4" x14ac:dyDescent="0.25">
      <c r="B187" t="s">
        <v>25</v>
      </c>
      <c r="C187" s="4">
        <v>43135</v>
      </c>
      <c r="D187" s="3">
        <v>460.46</v>
      </c>
    </row>
    <row r="188" spans="2:4" x14ac:dyDescent="0.25">
      <c r="B188" t="s">
        <v>26</v>
      </c>
      <c r="C188" s="4">
        <v>43228</v>
      </c>
      <c r="D188" s="3">
        <v>988.69</v>
      </c>
    </row>
    <row r="189" spans="2:4" x14ac:dyDescent="0.25">
      <c r="B189" t="s">
        <v>20</v>
      </c>
      <c r="C189" s="4">
        <v>43161</v>
      </c>
      <c r="D189" s="3">
        <v>363.32</v>
      </c>
    </row>
    <row r="190" spans="2:4" x14ac:dyDescent="0.25">
      <c r="B190" t="s">
        <v>23</v>
      </c>
      <c r="C190" s="4">
        <v>43274</v>
      </c>
      <c r="D190" s="3">
        <v>643.07000000000005</v>
      </c>
    </row>
    <row r="191" spans="2:4" x14ac:dyDescent="0.25">
      <c r="B191" t="s">
        <v>23</v>
      </c>
      <c r="C191" s="4">
        <v>43115</v>
      </c>
      <c r="D191" s="3">
        <v>725.92</v>
      </c>
    </row>
    <row r="192" spans="2:4" x14ac:dyDescent="0.25">
      <c r="B192" t="s">
        <v>20</v>
      </c>
      <c r="C192" s="4">
        <v>43223</v>
      </c>
      <c r="D192" s="3">
        <v>244.77</v>
      </c>
    </row>
    <row r="193" spans="2:4" x14ac:dyDescent="0.25">
      <c r="B193" t="s">
        <v>25</v>
      </c>
      <c r="C193" s="4">
        <v>43198</v>
      </c>
      <c r="D193" s="3">
        <v>892.51</v>
      </c>
    </row>
    <row r="194" spans="2:4" x14ac:dyDescent="0.25">
      <c r="B194" t="s">
        <v>29</v>
      </c>
      <c r="C194" s="4">
        <v>43379</v>
      </c>
      <c r="D194" s="3">
        <v>120.17</v>
      </c>
    </row>
    <row r="195" spans="2:4" x14ac:dyDescent="0.25">
      <c r="B195" t="s">
        <v>24</v>
      </c>
      <c r="C195" s="4">
        <v>43131</v>
      </c>
      <c r="D195" s="3">
        <v>682.02</v>
      </c>
    </row>
    <row r="196" spans="2:4" x14ac:dyDescent="0.25">
      <c r="B196" t="s">
        <v>25</v>
      </c>
      <c r="C196" s="4">
        <v>43144</v>
      </c>
      <c r="D196" s="3">
        <v>692.95</v>
      </c>
    </row>
    <row r="197" spans="2:4" x14ac:dyDescent="0.25">
      <c r="B197" t="s">
        <v>23</v>
      </c>
      <c r="C197" s="4">
        <v>43308</v>
      </c>
      <c r="D197" s="3">
        <v>234.18</v>
      </c>
    </row>
    <row r="198" spans="2:4" x14ac:dyDescent="0.25">
      <c r="B198" t="s">
        <v>25</v>
      </c>
      <c r="C198" s="4">
        <v>43169</v>
      </c>
      <c r="D198" s="3">
        <v>943.66</v>
      </c>
    </row>
    <row r="199" spans="2:4" x14ac:dyDescent="0.25">
      <c r="B199" t="s">
        <v>23</v>
      </c>
      <c r="C199" s="4">
        <v>43306</v>
      </c>
      <c r="D199" s="3">
        <v>593.88</v>
      </c>
    </row>
    <row r="200" spans="2:4" x14ac:dyDescent="0.25">
      <c r="B200" t="s">
        <v>20</v>
      </c>
      <c r="C200" s="4">
        <v>43422</v>
      </c>
      <c r="D200" s="3">
        <v>163.13</v>
      </c>
    </row>
    <row r="201" spans="2:4" x14ac:dyDescent="0.25">
      <c r="B201" t="s">
        <v>23</v>
      </c>
      <c r="C201" s="4">
        <v>43438</v>
      </c>
      <c r="D201" s="3">
        <v>828.62</v>
      </c>
    </row>
    <row r="202" spans="2:4" x14ac:dyDescent="0.25">
      <c r="B202" t="s">
        <v>23</v>
      </c>
      <c r="C202" s="4">
        <v>43332</v>
      </c>
      <c r="D202" s="3">
        <v>479.83</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0CF36617A99546ABD981ECDFAB9DD5" ma:contentTypeVersion="11" ma:contentTypeDescription="Create a new document." ma:contentTypeScope="" ma:versionID="c75508d9fb7835ec6b00cb551d3e5e68">
  <xsd:schema xmlns:xsd="http://www.w3.org/2001/XMLSchema" xmlns:xs="http://www.w3.org/2001/XMLSchema" xmlns:p="http://schemas.microsoft.com/office/2006/metadata/properties" xmlns:ns2="104e1703-f198-4744-b1ec-cdd3f8b9e58b" xmlns:ns3="71605d3f-cb7f-40e7-8e00-fb1d7d2d0757" targetNamespace="http://schemas.microsoft.com/office/2006/metadata/properties" ma:root="true" ma:fieldsID="2f6cdee5355c10af100639318aa3870c" ns2:_="" ns3:_="">
    <xsd:import namespace="104e1703-f198-4744-b1ec-cdd3f8b9e58b"/>
    <xsd:import namespace="71605d3f-cb7f-40e7-8e00-fb1d7d2d075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4e1703-f198-4744-b1ec-cdd3f8b9e5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605d3f-cb7f-40e7-8e00-fb1d7d2d07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6982415-9E9C-4ADB-B67D-18C28C72C0E9}"/>
</file>

<file path=customXml/itemProps2.xml><?xml version="1.0" encoding="utf-8"?>
<ds:datastoreItem xmlns:ds="http://schemas.openxmlformats.org/officeDocument/2006/customXml" ds:itemID="{73B92C8D-AAC8-4F13-B360-AAD0B7A3656B}"/>
</file>

<file path=customXml/itemProps3.xml><?xml version="1.0" encoding="utf-8"?>
<ds:datastoreItem xmlns:ds="http://schemas.openxmlformats.org/officeDocument/2006/customXml" ds:itemID="{65E6343A-D24F-4E76-A1EB-60416B382A7D}"/>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Creating arrays</vt:lpstr>
      <vt:lpstr>Working with arrays</vt:lpstr>
      <vt:lpstr>UNIQUE</vt:lpstr>
      <vt:lpstr>SORT</vt:lpstr>
      <vt:lpstr>FILTER</vt:lpstr>
      <vt:lpstr>Using SEQUENCE in calculations</vt:lpstr>
      <vt:lpstr>Data array used for examples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dc:creator>
  <cp:lastModifiedBy>Tracy Gray</cp:lastModifiedBy>
  <dcterms:created xsi:type="dcterms:W3CDTF">2019-10-25T13:04:42Z</dcterms:created>
  <dcterms:modified xsi:type="dcterms:W3CDTF">2019-11-06T14:05:58Z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0x010100520CF36617A99546ABD981ECDFAB9DD5</vt:lpwstr>
  </property>
</Properties>
</file>