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ives to sync\Dropbox\xlother\Blogging\icaew new in tech\2022 Oct webinar new in tech\"/>
    </mc:Choice>
  </mc:AlternateContent>
  <xr:revisionPtr revIDLastSave="0" documentId="13_ncr:1_{C599E23F-D009-4C56-B6BD-E91070BA2F03}" xr6:coauthVersionLast="47" xr6:coauthVersionMax="47" xr10:uidLastSave="{00000000-0000-0000-0000-000000000000}"/>
  <bookViews>
    <workbookView xWindow="-108" yWindow="-108" windowWidth="23256" windowHeight="12720" firstSheet="1" activeTab="6" xr2:uid="{F1C16E65-F180-4285-BB01-83E181D85263}"/>
  </bookViews>
  <sheets>
    <sheet name="Advanced text" sheetId="1" state="hidden" r:id="rId1"/>
    <sheet name="TEXT" sheetId="11" r:id="rId2"/>
    <sheet name="VSTACK" sheetId="2" r:id="rId3"/>
    <sheet name="CHOOSE" sheetId="4" r:id="rId4"/>
    <sheet name="TAKE, DROP" sheetId="5" r:id="rId5"/>
    <sheet name="Reshape" sheetId="3" r:id="rId6"/>
    <sheet name="LAMBDA &amp; new" sheetId="12" r:id="rId7"/>
  </sheets>
  <definedNames>
    <definedName name="_xlnm._FilterDatabase" localSheetId="5" hidden="1">Reshape!#REF!</definedName>
    <definedName name="DISTINCTCOUNT">_xlfn.LAMBDA(_xlpm.Array,COUNTA(_xlfn.UNIQUE(_xlpm.Array)))</definedName>
    <definedName name="Item" localSheetId="4">'TAKE, DROP'!$E$6:$E$14</definedName>
    <definedName name="Item">CHOOSE!$E$6:$E$14</definedName>
    <definedName name="Name" localSheetId="4">'TAKE, DROP'!$C$6:$C$14</definedName>
    <definedName name="Name">CHOOSE!$C$6:$C$14</definedName>
    <definedName name="TEXTJOINIF">_xlfn.LAMBDA(_xlpm.delimiter,_xlpm.textjoin_array,_xlpm.criteria_array,_xlpm.criteria, _xlfn.TEXTJOIN(_xlpm.delimiter,TRUE, _xlfn.UNIQUE(IF(_xlpm.criteria=_xlpm.criteria_array,_xlpm.textjoin_array,""))))</definedName>
    <definedName name="Units" localSheetId="4">'TAKE, DROP'!$D$6:$D$14</definedName>
    <definedName name="Units">CHOOSE!$D$6:$D$14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5" i="12" l="1"/>
  <c r="M26" i="12"/>
  <c r="M27" i="12"/>
  <c r="M28" i="12"/>
  <c r="M29" i="12"/>
  <c r="M30" i="12"/>
  <c r="M31" i="12"/>
  <c r="M24" i="12"/>
  <c r="M12" i="12"/>
  <c r="M11" i="12"/>
  <c r="J19" i="12" a="1"/>
  <c r="J19" i="12" s="1"/>
  <c r="J18" i="12"/>
  <c r="J17" i="12"/>
  <c r="M3" i="3" a="1"/>
  <c r="M3" i="3" s="1"/>
  <c r="J3" i="3" a="1"/>
  <c r="J3" i="3" s="1"/>
  <c r="D11" i="3" a="1"/>
  <c r="D11" i="3" s="1"/>
  <c r="D3" i="3" a="1"/>
  <c r="D3" i="3" s="1"/>
  <c r="N5" i="5" a="1"/>
  <c r="N5" i="5" s="1"/>
  <c r="J5" i="5" a="1"/>
  <c r="J5" i="5" s="1"/>
  <c r="G5" i="5" a="1"/>
  <c r="G5" i="5" s="1"/>
  <c r="N5" i="4" a="1"/>
  <c r="N5" i="4" s="1"/>
  <c r="J5" i="4" a="1"/>
  <c r="J5" i="4" s="1"/>
  <c r="G16" i="4" a="1"/>
  <c r="G16" i="4" s="1"/>
  <c r="G5" i="4" a="1"/>
  <c r="G5" i="4" s="1"/>
  <c r="A1" i="12" a="1"/>
  <c r="A1" i="12" s="1"/>
  <c r="I4" i="2" a="1"/>
  <c r="I4" i="2" s="1"/>
  <c r="I1" i="2" s="1"/>
  <c r="E4" i="2" a="1"/>
  <c r="E4" i="2" s="1"/>
  <c r="E11" i="11" a="1"/>
  <c r="E11" i="11" s="1"/>
  <c r="E10" i="11" a="1"/>
  <c r="E10" i="11" s="1"/>
  <c r="E8" i="11" a="1"/>
  <c r="E8" i="11" s="1"/>
  <c r="E7" i="11" a="1"/>
  <c r="E7" i="11" s="1"/>
  <c r="E6" i="11"/>
  <c r="E5" i="11"/>
  <c r="M7" i="12" a="1"/>
  <c r="M7" i="12" s="1"/>
  <c r="M5" i="12"/>
  <c r="M6" i="12" a="1"/>
  <c r="M6" i="12" s="1"/>
  <c r="E14" i="11" a="1"/>
  <c r="E14" i="11" s="1"/>
  <c r="M2" i="3"/>
  <c r="N2" i="5"/>
  <c r="G2" i="5"/>
  <c r="N2" i="4"/>
  <c r="J2" i="4"/>
  <c r="G2" i="4"/>
  <c r="F1" i="2"/>
  <c r="F4" i="11"/>
  <c r="N7" i="12"/>
  <c r="N5" i="12"/>
  <c r="N6" i="12"/>
  <c r="F14" i="11"/>
  <c r="A1" i="11" l="1" a="1"/>
  <c r="A1" i="11" s="1"/>
  <c r="A1" i="3" a="1"/>
  <c r="A1" i="3" s="1"/>
  <c r="A1" i="2" a="1"/>
  <c r="A1" i="2" s="1"/>
  <c r="A1" i="4" a="1"/>
  <c r="A1" i="4" s="1"/>
  <c r="A1" i="5" a="1"/>
  <c r="A1" i="5" s="1"/>
  <c r="A1" i="1" a="1"/>
  <c r="A1" i="1" s="1"/>
  <c r="B6" i="5" a="1"/>
  <c r="B6" i="5" s="1"/>
  <c r="B6" i="4" a="1"/>
  <c r="B6" i="4" s="1"/>
  <c r="A3" i="3" a="1"/>
  <c r="A3" i="3" s="1"/>
  <c r="F6" i="11"/>
  <c r="F5" i="11"/>
  <c r="D2" i="3"/>
  <c r="J2" i="3"/>
  <c r="D10" i="3"/>
  <c r="N6" i="2" l="1" a="1"/>
  <c r="N6" i="2" s="1"/>
  <c r="N2" i="2" a="1"/>
  <c r="N2" i="2" s="1"/>
  <c r="G27" i="1" a="1"/>
  <c r="G27" i="1" s="1"/>
  <c r="E27" i="1" a="1"/>
  <c r="E27" i="1" s="1"/>
  <c r="D27" i="1" a="1"/>
  <c r="D27" i="1" s="1"/>
  <c r="E19" i="1" a="1"/>
  <c r="E19" i="1" s="1"/>
  <c r="E18" i="1" a="1"/>
  <c r="E18" i="1" s="1"/>
  <c r="E17" i="1" a="1"/>
  <c r="E17" i="1" s="1"/>
  <c r="E11" i="1"/>
  <c r="E10" i="1"/>
  <c r="E9" i="1"/>
  <c r="E8" i="1"/>
  <c r="E7" i="1"/>
  <c r="E6" i="1"/>
  <c r="D6" i="1"/>
  <c r="D9" i="1"/>
  <c r="D10" i="1"/>
  <c r="D26" i="1"/>
  <c r="D19" i="1"/>
  <c r="D8" i="1"/>
  <c r="D11" i="1"/>
  <c r="D7" i="1"/>
  <c r="G26" i="1"/>
  <c r="D18" i="1"/>
  <c r="D17" i="1"/>
  <c r="E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<sst xmlns="http://schemas.openxmlformats.org/spreadsheetml/2006/main" count="231" uniqueCount="107">
  <si>
    <t>This is my favourite</t>
  </si>
  <si>
    <t>Formula</t>
  </si>
  <si>
    <t>Explained</t>
  </si>
  <si>
    <t>Return everything after space</t>
  </si>
  <si>
    <t>Return everything after the 2nd space</t>
  </si>
  <si>
    <t>Return everything after the 1st space from the end</t>
  </si>
  <si>
    <t>Returns the entire text, as adding 1 into the 5th input will treat the last as a delimiter</t>
  </si>
  <si>
    <t>Output</t>
  </si>
  <si>
    <t>Returns an error as there is no dash in the text</t>
  </si>
  <si>
    <t>Returns text specified in the "If not found" as there is no dash</t>
  </si>
  <si>
    <t>Cambodia; Vietnam; Laos| Thailand; ; Myanmar</t>
  </si>
  <si>
    <t>Description</t>
  </si>
  <si>
    <t>Split to rows if there is "; "</t>
  </si>
  <si>
    <t>Split to rows if there is either "; " or "| "</t>
  </si>
  <si>
    <t>Split to rows if there is either "; " or "| " but ignore if there is nothing in between two delimiters</t>
  </si>
  <si>
    <t>Explanation</t>
  </si>
  <si>
    <t>Split by "; " into rows</t>
  </si>
  <si>
    <t>Split by "| " for columns, "; " for rows</t>
  </si>
  <si>
    <t>Split by "| " for columns, "; " for rows, but return blanks for anything not filled in</t>
  </si>
  <si>
    <t>Text used</t>
  </si>
  <si>
    <t>TEXTSPLIT basic &amp; multiple delimiters</t>
  </si>
  <si>
    <t>TEXTAFTER example</t>
  </si>
  <si>
    <t>TEXTSPLIT Split by rows</t>
  </si>
  <si>
    <t>Table 1 above Table 2 below</t>
  </si>
  <si>
    <t>Employee</t>
  </si>
  <si>
    <t>Units sold</t>
  </si>
  <si>
    <t>Item sold</t>
  </si>
  <si>
    <t>Kong</t>
  </si>
  <si>
    <t>Mirror</t>
  </si>
  <si>
    <t>James</t>
  </si>
  <si>
    <t>Vatey</t>
  </si>
  <si>
    <t>Name</t>
  </si>
  <si>
    <t>Wheel</t>
  </si>
  <si>
    <t>Solyna</t>
  </si>
  <si>
    <t>Tyres</t>
  </si>
  <si>
    <t>Note: Avoid referencing the column names multiple times</t>
  </si>
  <si>
    <t>Brazil</t>
  </si>
  <si>
    <t>Peru</t>
  </si>
  <si>
    <t>Chile</t>
  </si>
  <si>
    <t>Ecuador</t>
  </si>
  <si>
    <t>Colombia</t>
  </si>
  <si>
    <t>Argentina</t>
  </si>
  <si>
    <t>Uruguay</t>
  </si>
  <si>
    <t>Bolivia</t>
  </si>
  <si>
    <t>Venezuela</t>
  </si>
  <si>
    <t>Paraguay</t>
  </si>
  <si>
    <t>Guyana</t>
  </si>
  <si>
    <t>Suriname</t>
  </si>
  <si>
    <t>1. WRAPCOLS</t>
  </si>
  <si>
    <t>2. WRAPROWS with padding of blank</t>
  </si>
  <si>
    <t>3. TOCOL</t>
  </si>
  <si>
    <t>Original data</t>
  </si>
  <si>
    <t>Col # →</t>
  </si>
  <si>
    <t xml:space="preserve">Row # ↓ </t>
  </si>
  <si>
    <t>Units</t>
  </si>
  <si>
    <t>Item</t>
  </si>
  <si>
    <t>TAKE, DROP, EXPAND</t>
  </si>
  <si>
    <t>This is my favourite, like it?</t>
  </si>
  <si>
    <t>TEXTAFTER ,</t>
  </si>
  <si>
    <t>TEXTBEFORE second space</t>
  </si>
  <si>
    <t>TEXTSPLIT cols</t>
  </si>
  <si>
    <t>TEXTSPLIT rows &amp; cols</t>
  </si>
  <si>
    <t>CELL: Filename</t>
  </si>
  <si>
    <t>Sheet name (TEXTAFTER)</t>
  </si>
  <si>
    <t>Sheet name (old)</t>
  </si>
  <si>
    <t>CHOOSECOLS</t>
  </si>
  <si>
    <t>CHOOSEROWS</t>
  </si>
  <si>
    <t>HSTACK</t>
  </si>
  <si>
    <t>CHOOSECOLS, CHOOSEROWS, HSTACK</t>
  </si>
  <si>
    <t>Table of contents</t>
  </si>
  <si>
    <t>TAKE</t>
  </si>
  <si>
    <t>DROP</t>
  </si>
  <si>
    <t>EXPAND</t>
  </si>
  <si>
    <t>GBP/USD</t>
  </si>
  <si>
    <t>Currency</t>
  </si>
  <si>
    <t>Formula text</t>
  </si>
  <si>
    <t>DISTINCTCOUNTIF</t>
  </si>
  <si>
    <t>DISTINCTCOUNT</t>
  </si>
  <si>
    <t>TEXTJOINIF</t>
  </si>
  <si>
    <t>LAMBDA</t>
  </si>
  <si>
    <t>My LAMBDAs</t>
  </si>
  <si>
    <t>Hours</t>
  </si>
  <si>
    <t>Task</t>
  </si>
  <si>
    <t>Extras</t>
  </si>
  <si>
    <t>Vacation</t>
  </si>
  <si>
    <t>Meeting</t>
  </si>
  <si>
    <t>Reviewing</t>
  </si>
  <si>
    <t>Consulting</t>
  </si>
  <si>
    <t>Training</t>
  </si>
  <si>
    <t>Weekday</t>
  </si>
  <si>
    <t>Tue</t>
  </si>
  <si>
    <t>Wed</t>
  </si>
  <si>
    <t>Thu</t>
  </si>
  <si>
    <t>Sun</t>
  </si>
  <si>
    <t>Carol</t>
  </si>
  <si>
    <t>Peter</t>
  </si>
  <si>
    <t>Jane</t>
  </si>
  <si>
    <t>People</t>
  </si>
  <si>
    <t>People at meeting</t>
  </si>
  <si>
    <t>List them</t>
  </si>
  <si>
    <t>GBP/EUR</t>
  </si>
  <si>
    <t>=TAKE(C6:E14,-4)</t>
  </si>
  <si>
    <t>4. TOROW</t>
  </si>
  <si>
    <t>Gary</t>
  </si>
  <si>
    <t>Jill</t>
  </si>
  <si>
    <t>Hours tweo</t>
  </si>
  <si>
    <t>Task asdk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</si>
</sst>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DFDA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/>
    <xf numFmtId="0" fontId="1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4" xfId="0" applyBorder="1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0" xfId="0" applyFont="1" applyAlignment="1">
      <alignment wrapText="1"/>
    </xf>
    <xf numFmtId="0" fontId="4" fillId="0" borderId="4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4" fillId="2" borderId="0" xfId="0" applyFont="1" applyFill="1"/>
    <xf numFmtId="0" fontId="0" fillId="3" borderId="0" xfId="0" applyFill="1"/>
    <xf numFmtId="0" fontId="1" fillId="3" borderId="0" xfId="0" applyFont="1" applyFill="1"/>
    <xf numFmtId="0" fontId="0" fillId="0" borderId="8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F4516F-B2D8-4EBA-9E29-9D98BC31A00D}" name="TimeSheets" displayName="TimeSheets" ref="G3:J15" totalsRowShown="0">
  <autoFilter ref="G3:J15" xr:uid="{F5F4516F-B2D8-4EBA-9E29-9D98BC31A00D}"/>
  <sortState xmlns:xlrd2="http://schemas.microsoft.com/office/spreadsheetml/2017/richdata2" ref="G4:J15">
    <sortCondition ref="G3:G15"/>
  </sortState>
  <tableColumns count="4">
    <tableColumn id="1" xr3:uid="{A53DB023-5562-4212-B60D-6BCE1D0613E5}" name="Name"/>
    <tableColumn id="2" xr3:uid="{4975DFCD-385D-46AF-81C1-B27E84DC7F75}" name="Weekday"/>
    <tableColumn id="3" xr3:uid="{9A614D54-6809-4C48-AE01-8AF82545ACA6}" name="Hours"/>
    <tableColumn id="4" xr3:uid="{1DC4DECB-5338-48EB-A0E2-FE6EE31AB95A}" name="Task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A2089F-D9CB-48C3-8266-06BA9E220EE0}" name="Table2" displayName="Table2" ref="H22:K34" totalsRowShown="0">
  <autoFilter ref="H22:K34" xr:uid="{C6A2089F-D9CB-48C3-8266-06BA9E220EE0}"/>
  <tableColumns count="4">
    <tableColumn id="1" xr3:uid="{9BC57C47-B930-4894-B219-4C3BCE8319CC}" name="Name"/>
    <tableColumn id="2" xr3:uid="{186C6245-B573-4A90-BD82-250A06A19D9A}" name="Weekday"/>
    <tableColumn id="3" xr3:uid="{13D117AC-30FC-451A-8607-FDF09A566C57}" name="Hours tweo"/>
    <tableColumn id="4" xr3:uid="{564F15D4-9AA3-4556-A406-1A3FDA89C05E}" name="Task asd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707FF-FA25-48B2-95FA-DF5692029AF4}">
  <dimension ref="A1:J31"/>
  <sheetViews>
    <sheetView showGridLines="0" workbookViewId="0"/>
  </sheetViews>
  <sheetFormatPr defaultRowHeight="14.4" x14ac:dyDescent="0.3"/>
  <cols>
    <col min="3" max="3" width="32.77734375" style="8" customWidth="1"/>
    <col min="4" max="4" width="32.44140625" customWidth="1"/>
    <col min="5" max="5" width="40.88671875" bestFit="1" customWidth="1"/>
    <col min="6" max="6" width="7.5546875" customWidth="1"/>
    <col min="7" max="7" width="12.77734375" customWidth="1"/>
    <col min="8" max="8" width="7.77734375" customWidth="1"/>
    <col min="9" max="9" width="9.44140625" customWidth="1"/>
    <col min="10" max="10" width="9" customWidth="1"/>
  </cols>
  <sheetData>
    <row r="1" spans="1:10" x14ac:dyDescent="0.3">
      <c r="A1" t="str" cm="1">
        <f t="array" aca="1" ref="A1" ca="1">_xlfn.TEXTAFTER(CELL("filename",A1),"]")</f>
        <v>Advanced text</v>
      </c>
    </row>
    <row r="2" spans="1:10" x14ac:dyDescent="0.3">
      <c r="C2" s="7" t="s">
        <v>21</v>
      </c>
      <c r="E2" s="4" t="s">
        <v>19</v>
      </c>
    </row>
    <row r="3" spans="1:10" x14ac:dyDescent="0.3">
      <c r="E3" s="6" t="s">
        <v>0</v>
      </c>
    </row>
    <row r="5" spans="1:10" x14ac:dyDescent="0.3">
      <c r="C5" s="9" t="s">
        <v>2</v>
      </c>
      <c r="D5" s="2" t="s">
        <v>1</v>
      </c>
      <c r="E5" s="2" t="s">
        <v>7</v>
      </c>
    </row>
    <row r="6" spans="1:10" x14ac:dyDescent="0.3">
      <c r="C6" s="10" t="s">
        <v>3</v>
      </c>
      <c r="D6" s="3" t="str">
        <f t="shared" ref="D6:D11" ca="1" si="0">_xlfn.FORMULATEXT(E6)</f>
        <v>=TEXTAFTER($E$3," ")</v>
      </c>
      <c r="E6" s="3" t="str">
        <f>_xlfn.TEXTAFTER($E$3," ")</f>
        <v>is my favourite</v>
      </c>
    </row>
    <row r="7" spans="1:10" x14ac:dyDescent="0.3">
      <c r="C7" s="10" t="s">
        <v>4</v>
      </c>
      <c r="D7" s="3" t="str">
        <f t="shared" ca="1" si="0"/>
        <v>=TEXTAFTER($E$3," ",2)</v>
      </c>
      <c r="E7" s="3" t="str">
        <f>_xlfn.TEXTAFTER($E$3," ",2)</f>
        <v>my favourite</v>
      </c>
    </row>
    <row r="8" spans="1:10" ht="28.8" x14ac:dyDescent="0.3">
      <c r="C8" s="10" t="s">
        <v>5</v>
      </c>
      <c r="D8" s="3" t="str">
        <f t="shared" ca="1" si="0"/>
        <v>=TEXTAFTER($E$3," ",-1)</v>
      </c>
      <c r="E8" s="3" t="str">
        <f>_xlfn.TEXTAFTER($E$3," ",-1)</f>
        <v>favourite</v>
      </c>
    </row>
    <row r="9" spans="1:10" ht="43.2" x14ac:dyDescent="0.3">
      <c r="C9" s="10" t="s">
        <v>6</v>
      </c>
      <c r="D9" s="3" t="str">
        <f t="shared" ca="1" si="0"/>
        <v>=TEXTAFTER($E$3," ",-4,,1)</v>
      </c>
      <c r="E9" s="3" t="str">
        <f>_xlfn.TEXTAFTER($E$3," ",-4,,1)</f>
        <v>This is my favourite</v>
      </c>
    </row>
    <row r="10" spans="1:10" ht="28.8" x14ac:dyDescent="0.3">
      <c r="C10" s="10" t="s">
        <v>8</v>
      </c>
      <c r="D10" s="3" t="str">
        <f t="shared" ca="1" si="0"/>
        <v>=TEXTAFTER($E$3,"-")</v>
      </c>
      <c r="E10" s="3" t="e">
        <f>_xlfn.TEXTAFTER($E$3,"-")</f>
        <v>#N/A</v>
      </c>
    </row>
    <row r="11" spans="1:10" ht="28.8" x14ac:dyDescent="0.3">
      <c r="C11" s="10" t="s">
        <v>9</v>
      </c>
      <c r="D11" s="3" t="str">
        <f t="shared" ca="1" si="0"/>
        <v>=TEXTAFTER($E$3,"-",,,,"Other")</v>
      </c>
      <c r="E11" s="3" t="str">
        <f>_xlfn.TEXTAFTER($E$3,"-",,,,"Other")</f>
        <v>Other</v>
      </c>
    </row>
    <row r="13" spans="1:10" x14ac:dyDescent="0.3">
      <c r="C13" s="7" t="s">
        <v>20</v>
      </c>
      <c r="E13" s="4" t="s">
        <v>19</v>
      </c>
    </row>
    <row r="14" spans="1:10" x14ac:dyDescent="0.3">
      <c r="E14" s="6" t="s">
        <v>10</v>
      </c>
    </row>
    <row r="16" spans="1:10" x14ac:dyDescent="0.3">
      <c r="C16" s="9" t="s">
        <v>11</v>
      </c>
      <c r="D16" s="2" t="s">
        <v>1</v>
      </c>
      <c r="E16" s="2" t="s">
        <v>7</v>
      </c>
      <c r="F16" s="3"/>
      <c r="G16" s="3"/>
      <c r="H16" s="3"/>
      <c r="I16" s="3"/>
      <c r="J16" s="3"/>
    </row>
    <row r="17" spans="3:10" x14ac:dyDescent="0.3">
      <c r="C17" s="10" t="s">
        <v>12</v>
      </c>
      <c r="D17" s="3" t="str">
        <f ca="1">_xlfn.FORMULATEXT(E17)</f>
        <v>=TEXTSPLIT($E$14,"; ")</v>
      </c>
      <c r="E17" s="3" t="str" cm="1">
        <f t="array" ref="E17:I17">_xlfn.TEXTSPLIT($E$14,"; ")</f>
        <v>Cambodia</v>
      </c>
      <c r="F17" s="3" t="str">
        <v>Vietnam</v>
      </c>
      <c r="G17" s="3" t="str">
        <v>Laos| Thailand</v>
      </c>
      <c r="H17" s="3" t="str">
        <v/>
      </c>
      <c r="I17" s="3" t="str">
        <v>Myanmar</v>
      </c>
      <c r="J17" s="3"/>
    </row>
    <row r="18" spans="3:10" ht="15" customHeight="1" x14ac:dyDescent="0.3">
      <c r="C18" s="10" t="s">
        <v>13</v>
      </c>
      <c r="D18" s="3" t="str">
        <f ca="1">_xlfn.FORMULATEXT(E18)</f>
        <v>=TEXTSPLIT($E$14,{"; ","| "})</v>
      </c>
      <c r="E18" s="3" t="str" cm="1">
        <f t="array" ref="E18:J18">_xlfn.TEXTSPLIT($E$14,{"; ","| "})</f>
        <v>Cambodia</v>
      </c>
      <c r="F18" s="3" t="str">
        <v>Vietnam</v>
      </c>
      <c r="G18" s="3" t="str">
        <v>Laos</v>
      </c>
      <c r="H18" s="3" t="str">
        <v>Thailand</v>
      </c>
      <c r="I18" s="3" t="str">
        <v/>
      </c>
      <c r="J18" s="3" t="str">
        <v>Myanmar</v>
      </c>
    </row>
    <row r="19" spans="3:10" ht="43.2" x14ac:dyDescent="0.3">
      <c r="C19" s="10" t="s">
        <v>14</v>
      </c>
      <c r="D19" s="3" t="str">
        <f ca="1">_xlfn.FORMULATEXT(E19)</f>
        <v>=TEXTSPLIT($E$14,{"; ","| "},,TRUE)</v>
      </c>
      <c r="E19" s="3" t="str" cm="1">
        <f t="array" ref="E19:I19">_xlfn.TEXTSPLIT($E$14,{"; ","| "},,TRUE)</f>
        <v>Cambodia</v>
      </c>
      <c r="F19" s="3" t="str">
        <v>Vietnam</v>
      </c>
      <c r="G19" s="3" t="str">
        <v>Laos</v>
      </c>
      <c r="H19" s="3" t="str">
        <v>Thailand</v>
      </c>
      <c r="I19" s="3" t="str">
        <v>Myanmar</v>
      </c>
      <c r="J19" s="3"/>
    </row>
    <row r="22" spans="3:10" x14ac:dyDescent="0.3">
      <c r="C22" s="7" t="s">
        <v>22</v>
      </c>
      <c r="E22" s="4" t="s">
        <v>19</v>
      </c>
    </row>
    <row r="23" spans="3:10" x14ac:dyDescent="0.3">
      <c r="E23" s="6" t="s">
        <v>10</v>
      </c>
    </row>
    <row r="24" spans="3:10" ht="15" thickBot="1" x14ac:dyDescent="0.35"/>
    <row r="25" spans="3:10" ht="28.2" customHeight="1" x14ac:dyDescent="0.3">
      <c r="C25" s="12" t="s">
        <v>15</v>
      </c>
      <c r="D25" s="14" t="s">
        <v>16</v>
      </c>
      <c r="E25" s="38" t="s">
        <v>17</v>
      </c>
      <c r="F25" s="39"/>
      <c r="G25" s="42" t="s">
        <v>18</v>
      </c>
      <c r="H25" s="43"/>
      <c r="I25" s="43"/>
      <c r="J25" s="39"/>
    </row>
    <row r="26" spans="3:10" ht="28.8" customHeight="1" x14ac:dyDescent="0.3">
      <c r="C26" s="12" t="s">
        <v>1</v>
      </c>
      <c r="D26" s="15" t="str">
        <f ca="1">_xlfn.FORMULATEXT(D27)</f>
        <v>=TEXTSPLIT($E$23,,"; ")</v>
      </c>
      <c r="E26" s="38" t="str">
        <f ca="1">_xlfn.FORMULATEXT(E27)</f>
        <v>=TEXTSPLIT($E$23,"| ","; ")</v>
      </c>
      <c r="F26" s="39"/>
      <c r="G26" s="40" t="str">
        <f ca="1">_xlfn.FORMULATEXT(G27)</f>
        <v>=TEXTSPLIT($E$23,"| ","; ",,,"")</v>
      </c>
      <c r="H26" s="41"/>
      <c r="I26" s="17"/>
      <c r="J26" s="11"/>
    </row>
    <row r="27" spans="3:10" x14ac:dyDescent="0.3">
      <c r="C27" s="12" t="s">
        <v>7</v>
      </c>
      <c r="D27" s="15" t="str" cm="1">
        <f t="array" ref="D27:D31">_xlfn.TEXTSPLIT($E$23,,"; ")</f>
        <v>Cambodia</v>
      </c>
      <c r="E27" s="11" t="str" cm="1">
        <f t="array" ref="E27:F31">_xlfn.TEXTSPLIT($E$23,"| ","; ")</f>
        <v>Cambodia</v>
      </c>
      <c r="F27" s="3" t="e">
        <v>#N/A</v>
      </c>
      <c r="G27" s="3" t="str" cm="1">
        <f t="array" ref="G27:H31">_xlfn.TEXTSPLIT($E$23,"| ","; ",,,"")</f>
        <v>Cambodia</v>
      </c>
      <c r="H27" s="3" t="str">
        <v/>
      </c>
      <c r="I27" s="17"/>
      <c r="J27" s="11"/>
    </row>
    <row r="28" spans="3:10" x14ac:dyDescent="0.3">
      <c r="C28" s="13"/>
      <c r="D28" s="15" t="str">
        <v>Vietnam</v>
      </c>
      <c r="E28" s="11" t="str">
        <v>Vietnam</v>
      </c>
      <c r="F28" s="3" t="e">
        <v>#N/A</v>
      </c>
      <c r="G28" s="3" t="str">
        <v>Vietnam</v>
      </c>
      <c r="H28" s="3" t="str">
        <v/>
      </c>
      <c r="I28" s="17"/>
      <c r="J28" s="11"/>
    </row>
    <row r="29" spans="3:10" x14ac:dyDescent="0.3">
      <c r="C29" s="13"/>
      <c r="D29" s="15" t="str">
        <v>Laos| Thailand</v>
      </c>
      <c r="E29" s="11" t="str">
        <v>Laos</v>
      </c>
      <c r="F29" s="3" t="str">
        <v>Thailand</v>
      </c>
      <c r="G29" s="3" t="str">
        <v>Laos</v>
      </c>
      <c r="H29" s="3" t="str">
        <v>Thailand</v>
      </c>
      <c r="I29" s="17"/>
      <c r="J29" s="11"/>
    </row>
    <row r="30" spans="3:10" x14ac:dyDescent="0.3">
      <c r="C30" s="13"/>
      <c r="D30" s="15" t="str">
        <v/>
      </c>
      <c r="E30" s="11" t="str">
        <v/>
      </c>
      <c r="F30" s="3" t="e">
        <v>#N/A</v>
      </c>
      <c r="G30" s="3" t="str">
        <v/>
      </c>
      <c r="H30" s="3" t="str">
        <v/>
      </c>
      <c r="I30" s="17"/>
      <c r="J30" s="11"/>
    </row>
    <row r="31" spans="3:10" ht="15" thickBot="1" x14ac:dyDescent="0.35">
      <c r="C31" s="13"/>
      <c r="D31" s="16" t="str">
        <v>Myanmar</v>
      </c>
      <c r="E31" s="11" t="str">
        <v>Myanmar</v>
      </c>
      <c r="F31" s="3" t="e">
        <v>#N/A</v>
      </c>
      <c r="G31" s="3" t="str">
        <v>Myanmar</v>
      </c>
      <c r="H31" s="3" t="str">
        <v/>
      </c>
      <c r="I31" s="17"/>
      <c r="J31" s="11"/>
    </row>
  </sheetData>
  <mergeCells count="4">
    <mergeCell ref="E25:F25"/>
    <mergeCell ref="E26:F26"/>
    <mergeCell ref="G26:H26"/>
    <mergeCell ref="G25:J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24D0E-A885-4718-82DD-5290B7781D0C}">
  <dimension ref="A1:J14"/>
  <sheetViews>
    <sheetView showGridLines="0" workbookViewId="0"/>
  </sheetViews>
  <sheetFormatPr defaultRowHeight="14.4" x14ac:dyDescent="0.3"/>
  <cols>
    <col min="4" max="4" width="23.109375" bestFit="1" customWidth="1"/>
    <col min="5" max="5" width="23.6640625" bestFit="1" customWidth="1"/>
    <col min="13" max="13" width="8.88671875" customWidth="1"/>
  </cols>
  <sheetData>
    <row r="1" spans="1:10" x14ac:dyDescent="0.3">
      <c r="A1" t="str" cm="1">
        <f t="array" aca="1" ref="A1" ca="1">_xlfn.TEXTAFTER(CELL("filename",A1),"]")</f>
        <v>TEXT</v>
      </c>
    </row>
    <row r="4" spans="1:10" x14ac:dyDescent="0.3">
      <c r="E4" s="35" t="s">
        <v>57</v>
      </c>
      <c r="F4" t="str">
        <f ca="1">_xlfn.FORMULATEXT(E7)</f>
        <v>=TEXTSPLIT(E4," ")</v>
      </c>
    </row>
    <row r="5" spans="1:10" x14ac:dyDescent="0.3">
      <c r="D5" t="s">
        <v>58</v>
      </c>
      <c r="E5" t="str">
        <f>_xlfn.TEXTAFTER(E4,", ")</f>
        <v>like it?</v>
      </c>
      <c r="F5" t="str">
        <f ca="1">IF(E5="","",_xlfn.FORMULATEXT(E5))</f>
        <v>=TEXTAFTER(E4,", ")</v>
      </c>
    </row>
    <row r="6" spans="1:10" x14ac:dyDescent="0.3">
      <c r="D6" t="s">
        <v>59</v>
      </c>
      <c r="E6" t="str">
        <f>_xlfn.TEXTBEFORE(E4," ",-1)</f>
        <v>This is my favourite, like</v>
      </c>
      <c r="F6" t="str">
        <f ca="1">IF(E6="","",_xlfn.FORMULATEXT(E6))</f>
        <v>=TEXTBEFORE(E4," ",-1)</v>
      </c>
    </row>
    <row r="7" spans="1:10" x14ac:dyDescent="0.3">
      <c r="D7" t="s">
        <v>60</v>
      </c>
      <c r="E7" t="str" cm="1">
        <f t="array" ref="E7:J7">_xlfn.TEXTSPLIT(E4," ")</f>
        <v>This</v>
      </c>
      <c r="F7" t="str">
        <v>is</v>
      </c>
      <c r="G7" t="str">
        <v>my</v>
      </c>
      <c r="H7" t="str">
        <v>favourite,</v>
      </c>
      <c r="I7" t="str">
        <v>like</v>
      </c>
      <c r="J7" t="str">
        <v>it?</v>
      </c>
    </row>
    <row r="8" spans="1:10" x14ac:dyDescent="0.3">
      <c r="D8" t="s">
        <v>61</v>
      </c>
      <c r="E8" t="str" cm="1">
        <f t="array" ref="E8:H9">_xlfn.TEXTSPLIT(E4," ",", ",,,"")</f>
        <v>This</v>
      </c>
      <c r="F8" t="str">
        <v>is</v>
      </c>
      <c r="G8" t="str">
        <v>my</v>
      </c>
      <c r="H8" t="str">
        <v>favourite</v>
      </c>
    </row>
    <row r="9" spans="1:10" x14ac:dyDescent="0.3">
      <c r="E9" t="str">
        <v>like</v>
      </c>
      <c r="F9" t="str">
        <v>it?</v>
      </c>
      <c r="G9" t="str">
        <v/>
      </c>
      <c r="H9" t="str">
        <v/>
      </c>
    </row>
    <row r="10" spans="1:10" x14ac:dyDescent="0.3">
      <c r="D10" t="s">
        <v>62</v>
      </c>
      <c r="E10" t="str" cm="1">
        <f t="array" aca="1" ref="E10" ca="1">CELL("filename",A1)</f>
        <v>D:\Drives to sync\Dropbox\xlother\Blogging\icaew new in tech\2022 Oct webinar new in tech\[ICAEW webinar Oct 22 file.xlsx]TEXT</v>
      </c>
    </row>
    <row r="11" spans="1:10" x14ac:dyDescent="0.3">
      <c r="D11" t="s">
        <v>63</v>
      </c>
      <c r="E11" t="str" cm="1">
        <f t="array" aca="1" ref="E11" ca="1">_xlfn.TEXTAFTER(CELL("filename",A1),"]")</f>
        <v>TEXT</v>
      </c>
    </row>
    <row r="14" spans="1:10" x14ac:dyDescent="0.3">
      <c r="D14" t="s">
        <v>64</v>
      </c>
      <c r="E14" t="str" cm="1">
        <f t="array" aca="1" ref="E14" ca="1">RIGHT(CELL("filename",A1),LEN(CELL("filename",A1))-SEARCH("]",CELL("filename",A1)))</f>
        <v>TEXT</v>
      </c>
      <c r="F14" t="str">
        <f ca="1">IF(E14="","",_xlfn.FORMULATEXT(E14))</f>
        <v>=RIGHT(CELL("filename",A1),LEN(CELL("filename",A1))-SEARCH("]",CELL("filename",A1)))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D91B-2DA0-4CCF-A5C0-5F12A4992DE9}">
  <dimension ref="A1:N16"/>
  <sheetViews>
    <sheetView showGridLines="0" workbookViewId="0"/>
  </sheetViews>
  <sheetFormatPr defaultRowHeight="14.4" x14ac:dyDescent="0.3"/>
  <sheetData>
    <row r="1" spans="1:14" x14ac:dyDescent="0.3">
      <c r="A1" s="18" t="str" cm="1">
        <f t="array" aca="1" ref="A1" ca="1">_xlfn.TEXTAFTER(CELL("filename",A1),"]")</f>
        <v>VSTACK</v>
      </c>
      <c r="E1" s="18" t="s">
        <v>1</v>
      </c>
      <c r="F1" s="19" t="str">
        <f ca="1">IF(E4="","",_xlfn.FORMULATEXT(E4))</f>
        <v>=VSTACK(A4:C8,A11:C16)</v>
      </c>
      <c r="I1" s="44" t="str">
        <f ca="1">IF(I4="","",_xlfn.FORMULATEXT(I4))</f>
        <v/>
      </c>
      <c r="J1" s="44"/>
      <c r="K1" s="44"/>
      <c r="N1" s="1" t="s">
        <v>69</v>
      </c>
    </row>
    <row r="2" spans="1:14" x14ac:dyDescent="0.3">
      <c r="A2" s="1" t="s">
        <v>23</v>
      </c>
      <c r="N2" t="str" cm="1">
        <f t="array" aca="1" ref="N2:N3" ca="1">_xlfn.VSTACK('CHOOSE:TAKE, DROP'!A1)</f>
        <v>CHOOSE</v>
      </c>
    </row>
    <row r="3" spans="1:14" x14ac:dyDescent="0.3">
      <c r="A3" s="1"/>
      <c r="N3" t="str">
        <f ca="1"/>
        <v>TAKE, DROP</v>
      </c>
    </row>
    <row r="4" spans="1:14" ht="28.8" x14ac:dyDescent="0.3">
      <c r="A4" s="20" t="s">
        <v>24</v>
      </c>
      <c r="B4" s="20" t="s">
        <v>25</v>
      </c>
      <c r="C4" s="20" t="s">
        <v>26</v>
      </c>
      <c r="E4" s="5" t="str" cm="1">
        <f t="array" ref="E4:G14">_xlfn.VSTACK(A4:C8,A11:C16)</f>
        <v>Employee</v>
      </c>
      <c r="F4" s="5" t="str">
        <v>Units sold</v>
      </c>
      <c r="G4" s="5" t="str">
        <v>Item sold</v>
      </c>
      <c r="I4" s="20" t="str" cm="1">
        <f t="array" ref="I4:K13">IF(ISBLANK(_xlfn.VSTACK(A4:C8,A12:C16)),_xlfn.VSTACK(A4:C8,A12:C16),"")</f>
        <v/>
      </c>
      <c r="J4" t="str">
        <v/>
      </c>
      <c r="K4" t="str">
        <v/>
      </c>
    </row>
    <row r="5" spans="1:14" x14ac:dyDescent="0.3">
      <c r="A5" t="s">
        <v>27</v>
      </c>
      <c r="B5">
        <v>1</v>
      </c>
      <c r="C5" t="s">
        <v>28</v>
      </c>
      <c r="E5" t="str">
        <v>Kong</v>
      </c>
      <c r="F5">
        <v>1</v>
      </c>
      <c r="G5" t="str">
        <v>Mirror</v>
      </c>
      <c r="I5" t="str">
        <v/>
      </c>
      <c r="J5" t="str">
        <v/>
      </c>
      <c r="K5" t="str">
        <v/>
      </c>
    </row>
    <row r="6" spans="1:14" x14ac:dyDescent="0.3">
      <c r="A6" t="s">
        <v>29</v>
      </c>
      <c r="B6">
        <v>3</v>
      </c>
      <c r="C6" t="s">
        <v>28</v>
      </c>
      <c r="E6" t="str">
        <v>James</v>
      </c>
      <c r="F6">
        <v>3</v>
      </c>
      <c r="G6" t="str">
        <v>Mirror</v>
      </c>
      <c r="I6" t="str">
        <v/>
      </c>
      <c r="J6" t="str">
        <v/>
      </c>
      <c r="K6" t="str">
        <v/>
      </c>
      <c r="N6" t="str" cm="1">
        <f t="array" aca="1" ref="N6:N9" ca="1">_xlfn.VSTACK('CHOOSE:LAMBDA &amp; new'!A1:A1)</f>
        <v>CHOOSE</v>
      </c>
    </row>
    <row r="7" spans="1:14" x14ac:dyDescent="0.3">
      <c r="A7" t="s">
        <v>30</v>
      </c>
      <c r="B7">
        <v>4</v>
      </c>
      <c r="E7" t="str">
        <v>Vatey</v>
      </c>
      <c r="F7">
        <v>4</v>
      </c>
      <c r="G7">
        <v>0</v>
      </c>
      <c r="I7" t="str">
        <v/>
      </c>
      <c r="J7" t="str">
        <v/>
      </c>
      <c r="K7">
        <v>0</v>
      </c>
      <c r="N7" t="str">
        <f ca="1"/>
        <v>TAKE, DROP</v>
      </c>
    </row>
    <row r="8" spans="1:14" x14ac:dyDescent="0.3">
      <c r="A8" t="s">
        <v>30</v>
      </c>
      <c r="B8">
        <v>1</v>
      </c>
      <c r="C8" t="s">
        <v>28</v>
      </c>
      <c r="E8" t="str">
        <v>Vatey</v>
      </c>
      <c r="F8">
        <v>1</v>
      </c>
      <c r="G8" t="str">
        <v>Mirror</v>
      </c>
      <c r="I8" t="str">
        <v/>
      </c>
      <c r="J8" t="str">
        <v/>
      </c>
      <c r="K8" t="str">
        <v/>
      </c>
      <c r="N8" t="str">
        <f ca="1"/>
        <v>Reshape</v>
      </c>
    </row>
    <row r="9" spans="1:14" x14ac:dyDescent="0.3">
      <c r="E9" t="str">
        <v>Name</v>
      </c>
      <c r="F9" t="str">
        <v>Units sold</v>
      </c>
      <c r="G9" t="str">
        <v>Item sold</v>
      </c>
      <c r="I9" s="20" t="str">
        <v/>
      </c>
      <c r="J9" s="20" t="str">
        <v/>
      </c>
      <c r="K9" s="20" t="str">
        <v/>
      </c>
      <c r="N9" t="str">
        <f ca="1"/>
        <v>LAMBDA &amp; new</v>
      </c>
    </row>
    <row r="10" spans="1:14" x14ac:dyDescent="0.3">
      <c r="E10" t="str">
        <v>Kong</v>
      </c>
      <c r="F10">
        <v>1</v>
      </c>
      <c r="G10" t="str">
        <v>Wheel</v>
      </c>
      <c r="I10" t="str">
        <v/>
      </c>
      <c r="J10" t="str">
        <v/>
      </c>
      <c r="K10" t="str">
        <v/>
      </c>
    </row>
    <row r="11" spans="1:14" ht="28.8" x14ac:dyDescent="0.3">
      <c r="A11" s="20" t="s">
        <v>31</v>
      </c>
      <c r="B11" s="20" t="s">
        <v>25</v>
      </c>
      <c r="C11" s="20" t="s">
        <v>26</v>
      </c>
      <c r="E11" t="str">
        <v>Solyna</v>
      </c>
      <c r="F11">
        <v>1</v>
      </c>
      <c r="G11" t="str">
        <v>Wheel</v>
      </c>
      <c r="I11" t="str">
        <v/>
      </c>
      <c r="J11" t="str">
        <v/>
      </c>
      <c r="K11">
        <v>0</v>
      </c>
    </row>
    <row r="12" spans="1:14" x14ac:dyDescent="0.3">
      <c r="A12" t="s">
        <v>27</v>
      </c>
      <c r="B12">
        <v>1</v>
      </c>
      <c r="C12" t="s">
        <v>32</v>
      </c>
      <c r="E12" t="str">
        <v>Vatey</v>
      </c>
      <c r="F12">
        <v>1</v>
      </c>
      <c r="G12">
        <v>0</v>
      </c>
      <c r="I12" t="str">
        <v/>
      </c>
      <c r="J12" t="str">
        <v/>
      </c>
      <c r="K12" t="str">
        <v/>
      </c>
    </row>
    <row r="13" spans="1:14" x14ac:dyDescent="0.3">
      <c r="A13" t="s">
        <v>33</v>
      </c>
      <c r="B13">
        <v>1</v>
      </c>
      <c r="C13" t="s">
        <v>32</v>
      </c>
      <c r="E13" t="str">
        <v>James</v>
      </c>
      <c r="F13">
        <v>2</v>
      </c>
      <c r="G13" t="str">
        <v>Tyres</v>
      </c>
      <c r="I13">
        <v>0</v>
      </c>
      <c r="J13" t="str">
        <v/>
      </c>
      <c r="K13" t="str">
        <v/>
      </c>
    </row>
    <row r="14" spans="1:14" x14ac:dyDescent="0.3">
      <c r="A14" t="s">
        <v>30</v>
      </c>
      <c r="B14">
        <v>1</v>
      </c>
      <c r="E14">
        <v>0</v>
      </c>
      <c r="F14">
        <v>4</v>
      </c>
      <c r="G14" t="str">
        <v>Wheel</v>
      </c>
    </row>
    <row r="15" spans="1:14" x14ac:dyDescent="0.3">
      <c r="A15" t="s">
        <v>29</v>
      </c>
      <c r="B15">
        <v>2</v>
      </c>
      <c r="C15" t="s">
        <v>34</v>
      </c>
    </row>
    <row r="16" spans="1:14" x14ac:dyDescent="0.3">
      <c r="B16">
        <v>4</v>
      </c>
      <c r="C16" t="s">
        <v>32</v>
      </c>
      <c r="E16" s="6" t="s">
        <v>35</v>
      </c>
    </row>
  </sheetData>
  <mergeCells count="1">
    <mergeCell ref="I1:K1"/>
  </mergeCells>
  <conditionalFormatting sqref="A4:C9 E16 I4:K12">
    <cfRule type="containsBlanks" dxfId="8" priority="3">
      <formula>LEN(TRIM(A4))=0</formula>
    </cfRule>
  </conditionalFormatting>
  <conditionalFormatting sqref="A11:C16">
    <cfRule type="containsBlanks" dxfId="7" priority="2">
      <formula>LEN(TRIM(A11))=0</formula>
    </cfRule>
  </conditionalFormatting>
  <conditionalFormatting sqref="E4:G12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D7D27-EE40-48AB-84DC-BD4D49555EEE}">
  <dimension ref="A1:P18"/>
  <sheetViews>
    <sheetView showGridLines="0" workbookViewId="0">
      <selection activeCell="L16" sqref="L16"/>
    </sheetView>
  </sheetViews>
  <sheetFormatPr defaultRowHeight="14.4" x14ac:dyDescent="0.3"/>
  <cols>
    <col min="2" max="2" width="7.6640625" customWidth="1"/>
    <col min="3" max="3" width="6.33203125" customWidth="1"/>
    <col min="4" max="4" width="5.6640625" customWidth="1"/>
    <col min="5" max="5" width="6.6640625" customWidth="1"/>
    <col min="7" max="7" width="7.88671875" bestFit="1" customWidth="1"/>
    <col min="8" max="8" width="23.33203125" bestFit="1" customWidth="1"/>
    <col min="9" max="9" width="1.44140625" customWidth="1"/>
    <col min="10" max="10" width="6" bestFit="1" customWidth="1"/>
    <col min="11" max="11" width="5.33203125" bestFit="1" customWidth="1"/>
    <col min="12" max="12" width="20.77734375" customWidth="1"/>
  </cols>
  <sheetData>
    <row r="1" spans="1:16" x14ac:dyDescent="0.3">
      <c r="A1" t="str" cm="1">
        <f t="array" aca="1" ref="A1" ca="1">_xlfn.TEXTAFTER(CELL("filename",A1),"]")</f>
        <v>CHOOSE</v>
      </c>
      <c r="G1" t="s">
        <v>65</v>
      </c>
      <c r="J1" t="s">
        <v>66</v>
      </c>
      <c r="N1" t="s">
        <v>67</v>
      </c>
    </row>
    <row r="2" spans="1:16" x14ac:dyDescent="0.3">
      <c r="A2" s="18" t="s">
        <v>68</v>
      </c>
      <c r="G2" s="45" t="str">
        <f ca="1">IF(G5="","",_xlfn.FORMULATEXT(G5))</f>
        <v>=CHOOSECOLS(C5:E14,2,1)</v>
      </c>
      <c r="H2" s="45"/>
      <c r="I2" s="45"/>
      <c r="J2" s="45" t="str">
        <f ca="1">IF(J5="","",_xlfn.FORMULATEXT(J5))</f>
        <v>=CHOOSEROWS(C5:E14,1,5,8)</v>
      </c>
      <c r="K2" s="45"/>
      <c r="L2" s="45"/>
      <c r="N2" s="45" t="str">
        <f ca="1">IF(N5="","",_xlfn.FORMULATEXT(N5))</f>
        <v>=HSTACK(C5:C14,E5:E14)</v>
      </c>
      <c r="O2" s="45"/>
      <c r="P2" s="45"/>
    </row>
    <row r="3" spans="1:16" x14ac:dyDescent="0.3">
      <c r="C3" s="1"/>
    </row>
    <row r="4" spans="1:16" x14ac:dyDescent="0.3">
      <c r="B4" s="21" t="s">
        <v>52</v>
      </c>
      <c r="C4" s="22">
        <v>1</v>
      </c>
      <c r="D4" s="22">
        <v>2</v>
      </c>
      <c r="E4" s="23">
        <v>3</v>
      </c>
    </row>
    <row r="5" spans="1:16" ht="14.4" customHeight="1" x14ac:dyDescent="0.3">
      <c r="B5" s="24" t="s">
        <v>53</v>
      </c>
      <c r="C5" s="32" t="s">
        <v>31</v>
      </c>
      <c r="D5" s="33" t="s">
        <v>54</v>
      </c>
      <c r="E5" s="34" t="s">
        <v>55</v>
      </c>
      <c r="G5" s="36" t="str" cm="1">
        <f t="array" ref="G5:H14">_xlfn.CHOOSECOLS(C5:E14,2,1)</f>
        <v>Units</v>
      </c>
      <c r="H5" s="1" t="str">
        <v>Name</v>
      </c>
      <c r="J5" s="36" t="str" cm="1">
        <f t="array" ref="J5:L7">_xlfn.CHOOSEROWS(C5:E14,1,5,8)</f>
        <v>Name</v>
      </c>
      <c r="K5" s="1" t="str">
        <v>Units</v>
      </c>
      <c r="L5" s="1" t="str">
        <v>Item</v>
      </c>
      <c r="N5" s="36" t="str" cm="1">
        <f t="array" ref="N5:O14">_xlfn.HSTACK(C5:C14,E5:E14)</f>
        <v>Name</v>
      </c>
      <c r="O5" t="str">
        <v>Item</v>
      </c>
    </row>
    <row r="6" spans="1:16" x14ac:dyDescent="0.3">
      <c r="B6" s="25" cm="1">
        <f t="array" ref="B6:B14">_xlfn.SEQUENCE(COUNTA(C6:C14))</f>
        <v>1</v>
      </c>
      <c r="C6" s="27" t="s">
        <v>27</v>
      </c>
      <c r="D6">
        <v>1</v>
      </c>
      <c r="E6" s="28" t="s">
        <v>28</v>
      </c>
      <c r="G6">
        <v>1</v>
      </c>
      <c r="H6" t="str">
        <v>Kong</v>
      </c>
      <c r="J6" t="str">
        <v>Vatey</v>
      </c>
      <c r="K6">
        <v>1</v>
      </c>
      <c r="L6" t="str">
        <v>Mirror</v>
      </c>
      <c r="N6" t="str">
        <v>Kong</v>
      </c>
      <c r="O6" t="str">
        <v>Mirror</v>
      </c>
    </row>
    <row r="7" spans="1:16" x14ac:dyDescent="0.3">
      <c r="B7" s="25">
        <v>2</v>
      </c>
      <c r="C7" s="27" t="s">
        <v>29</v>
      </c>
      <c r="D7">
        <v>3</v>
      </c>
      <c r="E7" s="28" t="s">
        <v>28</v>
      </c>
      <c r="G7">
        <v>3</v>
      </c>
      <c r="H7" t="str">
        <v>James</v>
      </c>
      <c r="J7" t="str">
        <v>Vatey</v>
      </c>
      <c r="K7">
        <v>1</v>
      </c>
      <c r="L7" t="str">
        <v>Tyres</v>
      </c>
      <c r="N7" t="str">
        <v>James</v>
      </c>
      <c r="O7" t="str">
        <v>Mirror</v>
      </c>
    </row>
    <row r="8" spans="1:16" x14ac:dyDescent="0.3">
      <c r="B8" s="25">
        <v>3</v>
      </c>
      <c r="C8" s="27" t="s">
        <v>30</v>
      </c>
      <c r="D8">
        <v>4</v>
      </c>
      <c r="E8" s="28" t="s">
        <v>34</v>
      </c>
      <c r="G8">
        <v>4</v>
      </c>
      <c r="H8" t="str">
        <v>Vatey</v>
      </c>
      <c r="N8" t="str">
        <v>Vatey</v>
      </c>
      <c r="O8" t="str">
        <v>Tyres</v>
      </c>
    </row>
    <row r="9" spans="1:16" x14ac:dyDescent="0.3">
      <c r="B9" s="25">
        <v>4</v>
      </c>
      <c r="C9" s="27" t="s">
        <v>30</v>
      </c>
      <c r="D9">
        <v>1</v>
      </c>
      <c r="E9" s="28" t="s">
        <v>28</v>
      </c>
      <c r="G9">
        <v>1</v>
      </c>
      <c r="H9" t="str">
        <v>Vatey</v>
      </c>
      <c r="N9" t="str">
        <v>Vatey</v>
      </c>
      <c r="O9" t="str">
        <v>Mirror</v>
      </c>
    </row>
    <row r="10" spans="1:16" x14ac:dyDescent="0.3">
      <c r="B10" s="25">
        <v>5</v>
      </c>
      <c r="C10" s="27" t="s">
        <v>29</v>
      </c>
      <c r="D10">
        <v>1</v>
      </c>
      <c r="E10" s="28" t="s">
        <v>32</v>
      </c>
      <c r="G10">
        <v>1</v>
      </c>
      <c r="H10" t="str">
        <v>James</v>
      </c>
      <c r="N10" t="str">
        <v>James</v>
      </c>
      <c r="O10" t="str">
        <v>Wheel</v>
      </c>
    </row>
    <row r="11" spans="1:16" x14ac:dyDescent="0.3">
      <c r="B11" s="25">
        <v>6</v>
      </c>
      <c r="C11" s="27" t="s">
        <v>33</v>
      </c>
      <c r="D11">
        <v>1</v>
      </c>
      <c r="E11" s="28" t="s">
        <v>32</v>
      </c>
      <c r="G11">
        <v>1</v>
      </c>
      <c r="H11" t="str">
        <v>Solyna</v>
      </c>
      <c r="N11" t="str">
        <v>Solyna</v>
      </c>
      <c r="O11" t="str">
        <v>Wheel</v>
      </c>
    </row>
    <row r="12" spans="1:16" x14ac:dyDescent="0.3">
      <c r="B12" s="25">
        <v>7</v>
      </c>
      <c r="C12" s="27" t="s">
        <v>30</v>
      </c>
      <c r="D12">
        <v>1</v>
      </c>
      <c r="E12" s="28" t="s">
        <v>34</v>
      </c>
      <c r="G12">
        <v>1</v>
      </c>
      <c r="H12" t="str">
        <v>Vatey</v>
      </c>
      <c r="N12" t="str">
        <v>Vatey</v>
      </c>
      <c r="O12" t="str">
        <v>Tyres</v>
      </c>
    </row>
    <row r="13" spans="1:16" x14ac:dyDescent="0.3">
      <c r="B13" s="25">
        <v>8</v>
      </c>
      <c r="C13" s="27" t="s">
        <v>29</v>
      </c>
      <c r="D13">
        <v>2</v>
      </c>
      <c r="E13" s="28" t="s">
        <v>34</v>
      </c>
      <c r="G13">
        <v>2</v>
      </c>
      <c r="H13" t="str">
        <v>James</v>
      </c>
      <c r="N13" t="str">
        <v>James</v>
      </c>
      <c r="O13" t="str">
        <v>Tyres</v>
      </c>
    </row>
    <row r="14" spans="1:16" x14ac:dyDescent="0.3">
      <c r="B14" s="26">
        <v>9</v>
      </c>
      <c r="C14" s="29" t="s">
        <v>30</v>
      </c>
      <c r="D14" s="30">
        <v>4</v>
      </c>
      <c r="E14" s="31" t="s">
        <v>32</v>
      </c>
      <c r="G14">
        <v>4</v>
      </c>
      <c r="H14" t="str">
        <v>Vatey</v>
      </c>
      <c r="N14" t="str">
        <v>Vatey</v>
      </c>
      <c r="O14" t="str">
        <v>Wheel</v>
      </c>
    </row>
    <row r="16" spans="1:16" x14ac:dyDescent="0.3">
      <c r="G16" t="str" cm="1">
        <f t="array" ref="G16:I18">_xlfn._xlws.FILTER(C6:E14,Name="James")</f>
        <v>James</v>
      </c>
      <c r="H16">
        <v>3</v>
      </c>
      <c r="I16" t="str">
        <v>Mirror</v>
      </c>
    </row>
    <row r="17" spans="7:9" x14ac:dyDescent="0.3">
      <c r="G17" t="str">
        <v>James</v>
      </c>
      <c r="H17">
        <v>1</v>
      </c>
      <c r="I17" t="str">
        <v>Wheel</v>
      </c>
    </row>
    <row r="18" spans="7:9" x14ac:dyDescent="0.3">
      <c r="G18" t="str">
        <v>James</v>
      </c>
      <c r="H18">
        <v>2</v>
      </c>
      <c r="I18" t="str">
        <v>Tyres</v>
      </c>
    </row>
  </sheetData>
  <mergeCells count="3">
    <mergeCell ref="J2:L2"/>
    <mergeCell ref="G2:I2"/>
    <mergeCell ref="N2:P2"/>
  </mergeCells>
  <conditionalFormatting sqref="C5:E14">
    <cfRule type="containsBlanks" dxfId="5" priority="3">
      <formula>LEN(TRIM(C5))=0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66A0E-5CD6-4258-801B-271FCBAE7E17}">
  <dimension ref="A1:U19"/>
  <sheetViews>
    <sheetView showGridLines="0" workbookViewId="0">
      <selection activeCell="N5" sqref="N5"/>
    </sheetView>
  </sheetViews>
  <sheetFormatPr defaultRowHeight="14.4" x14ac:dyDescent="0.3"/>
  <cols>
    <col min="2" max="2" width="7.6640625" customWidth="1"/>
    <col min="3" max="3" width="6.33203125" customWidth="1"/>
    <col min="4" max="4" width="5.6640625" customWidth="1"/>
    <col min="5" max="5" width="6.6640625" customWidth="1"/>
    <col min="7" max="7" width="7.88671875" bestFit="1" customWidth="1"/>
    <col min="8" max="8" width="6.88671875" customWidth="1"/>
    <col min="9" max="9" width="8.44140625" customWidth="1"/>
    <col min="10" max="10" width="9" customWidth="1"/>
    <col min="11" max="11" width="5.33203125" bestFit="1" customWidth="1"/>
    <col min="12" max="12" width="4.6640625" customWidth="1"/>
    <col min="13" max="13" width="2" customWidth="1"/>
    <col min="14" max="14" width="6.33203125" bestFit="1" customWidth="1"/>
    <col min="15" max="15" width="5.21875" bestFit="1" customWidth="1"/>
    <col min="16" max="16" width="7.109375" customWidth="1"/>
    <col min="17" max="17" width="5.21875" bestFit="1" customWidth="1"/>
  </cols>
  <sheetData>
    <row r="1" spans="1:21" x14ac:dyDescent="0.3">
      <c r="A1" t="str" cm="1">
        <f t="array" aca="1" ref="A1" ca="1">_xlfn.TEXTAFTER(CELL("filename",A1),"]")</f>
        <v>TAKE, DROP</v>
      </c>
      <c r="G1" t="s">
        <v>70</v>
      </c>
      <c r="J1" t="s">
        <v>71</v>
      </c>
      <c r="N1" t="s">
        <v>72</v>
      </c>
    </row>
    <row r="2" spans="1:21" x14ac:dyDescent="0.3">
      <c r="B2" s="1" t="s">
        <v>56</v>
      </c>
      <c r="C2" s="18"/>
      <c r="G2" s="19" t="str">
        <f ca="1">IF(G5="","",_xlfn.FORMULATEXT(G5))</f>
        <v>=TAKE(C6:E14,-4)</v>
      </c>
      <c r="J2" s="45" t="s">
        <v>101</v>
      </c>
      <c r="K2" s="45"/>
      <c r="L2" s="45"/>
      <c r="N2" s="19" t="str">
        <f ca="1">IF(N5="","",_xlfn.FORMULATEXT(N5))</f>
        <v>=EXPAND(C5:E14,15,8,"")</v>
      </c>
    </row>
    <row r="3" spans="1:21" x14ac:dyDescent="0.3">
      <c r="C3" s="1"/>
    </row>
    <row r="4" spans="1:21" x14ac:dyDescent="0.3">
      <c r="B4" s="21" t="s">
        <v>52</v>
      </c>
      <c r="C4" s="22">
        <v>1</v>
      </c>
      <c r="D4" s="22">
        <v>2</v>
      </c>
      <c r="E4" s="23">
        <v>3</v>
      </c>
    </row>
    <row r="5" spans="1:21" ht="14.4" customHeight="1" x14ac:dyDescent="0.3">
      <c r="B5" s="24" t="s">
        <v>53</v>
      </c>
      <c r="C5" s="32" t="s">
        <v>31</v>
      </c>
      <c r="D5" s="33" t="s">
        <v>54</v>
      </c>
      <c r="E5" s="34" t="s">
        <v>55</v>
      </c>
      <c r="G5" s="37" t="str" cm="1">
        <f t="array" ref="G5:I8">_xlfn.TAKE(C6:E14,-4)</f>
        <v>Solyna</v>
      </c>
      <c r="H5" s="1">
        <v>1</v>
      </c>
      <c r="I5" t="str">
        <v>Wheel</v>
      </c>
      <c r="J5" s="37" t="str" cm="1">
        <f t="array" ref="J5:L11">_xlfn.DROP(C5:E14,-3)</f>
        <v>Name</v>
      </c>
      <c r="K5" s="1" t="str">
        <v>Units</v>
      </c>
      <c r="L5" s="1" t="str">
        <v>Item</v>
      </c>
      <c r="N5" s="37" t="str" cm="1">
        <f t="array" ref="N5:U19">_xlfn.EXPAND(C5:E14,15,8,"")</f>
        <v>Name</v>
      </c>
      <c r="O5" s="1" t="str">
        <v>Units</v>
      </c>
      <c r="P5" s="1" t="str">
        <v>Item</v>
      </c>
      <c r="Q5" s="1" t="str">
        <v/>
      </c>
      <c r="R5" t="str">
        <v/>
      </c>
      <c r="S5" t="str">
        <v/>
      </c>
      <c r="T5" t="str">
        <v/>
      </c>
      <c r="U5" t="str">
        <v/>
      </c>
    </row>
    <row r="6" spans="1:21" x14ac:dyDescent="0.3">
      <c r="B6" s="25" cm="1">
        <f t="array" ref="B6:B14">_xlfn.SEQUENCE(COUNTA(C6:C14))</f>
        <v>1</v>
      </c>
      <c r="C6" s="27" t="s">
        <v>27</v>
      </c>
      <c r="D6">
        <v>1</v>
      </c>
      <c r="E6" s="28" t="s">
        <v>28</v>
      </c>
      <c r="G6" t="str">
        <v>Vatey</v>
      </c>
      <c r="H6">
        <v>1</v>
      </c>
      <c r="I6" t="str">
        <v>Tyres</v>
      </c>
      <c r="J6" t="str">
        <v>Kong</v>
      </c>
      <c r="K6">
        <v>1</v>
      </c>
      <c r="L6" t="str">
        <v>Mirror</v>
      </c>
      <c r="N6" t="str">
        <v>Kong</v>
      </c>
      <c r="O6">
        <v>1</v>
      </c>
      <c r="P6" t="str">
        <v>Mirror</v>
      </c>
      <c r="Q6" t="str">
        <v/>
      </c>
      <c r="R6" t="str">
        <v/>
      </c>
      <c r="S6" t="str">
        <v/>
      </c>
      <c r="T6" t="str">
        <v/>
      </c>
      <c r="U6" t="str">
        <v/>
      </c>
    </row>
    <row r="7" spans="1:21" x14ac:dyDescent="0.3">
      <c r="B7" s="25">
        <v>2</v>
      </c>
      <c r="C7" s="27" t="s">
        <v>29</v>
      </c>
      <c r="D7">
        <v>3</v>
      </c>
      <c r="E7" s="28" t="s">
        <v>28</v>
      </c>
      <c r="G7" t="str">
        <v>James</v>
      </c>
      <c r="H7">
        <v>2</v>
      </c>
      <c r="I7" t="str">
        <v>Tyres</v>
      </c>
      <c r="J7" t="str">
        <v>James</v>
      </c>
      <c r="K7">
        <v>3</v>
      </c>
      <c r="L7" t="str">
        <v>Mirror</v>
      </c>
      <c r="N7" t="str">
        <v>James</v>
      </c>
      <c r="O7">
        <v>3</v>
      </c>
      <c r="P7" t="str">
        <v>Mirror</v>
      </c>
      <c r="Q7" t="str">
        <v/>
      </c>
      <c r="R7" t="str">
        <v/>
      </c>
      <c r="S7" t="str">
        <v/>
      </c>
      <c r="T7" t="str">
        <v/>
      </c>
      <c r="U7" t="str">
        <v/>
      </c>
    </row>
    <row r="8" spans="1:21" x14ac:dyDescent="0.3">
      <c r="B8" s="25">
        <v>3</v>
      </c>
      <c r="C8" s="27" t="s">
        <v>30</v>
      </c>
      <c r="D8">
        <v>4</v>
      </c>
      <c r="E8" s="28" t="s">
        <v>34</v>
      </c>
      <c r="G8" t="str">
        <v>Vatey</v>
      </c>
      <c r="H8">
        <v>4</v>
      </c>
      <c r="I8" t="str">
        <v>Wheel</v>
      </c>
      <c r="J8" t="str">
        <v>Vatey</v>
      </c>
      <c r="K8">
        <v>4</v>
      </c>
      <c r="L8" t="str">
        <v>Tyres</v>
      </c>
      <c r="N8" t="str">
        <v>Vatey</v>
      </c>
      <c r="O8">
        <v>4</v>
      </c>
      <c r="P8" t="str">
        <v>Tyres</v>
      </c>
      <c r="Q8" t="str">
        <v/>
      </c>
      <c r="R8" t="str">
        <v/>
      </c>
      <c r="S8" t="str">
        <v/>
      </c>
      <c r="T8" t="str">
        <v/>
      </c>
      <c r="U8" t="str">
        <v/>
      </c>
    </row>
    <row r="9" spans="1:21" x14ac:dyDescent="0.3">
      <c r="B9" s="25">
        <v>4</v>
      </c>
      <c r="C9" s="27" t="s">
        <v>30</v>
      </c>
      <c r="D9">
        <v>1</v>
      </c>
      <c r="E9" s="28" t="s">
        <v>28</v>
      </c>
      <c r="J9" t="str">
        <v>Vatey</v>
      </c>
      <c r="K9">
        <v>1</v>
      </c>
      <c r="L9" t="str">
        <v>Mirror</v>
      </c>
      <c r="N9" t="str">
        <v>Vatey</v>
      </c>
      <c r="O9">
        <v>1</v>
      </c>
      <c r="P9" t="str">
        <v>Mirror</v>
      </c>
      <c r="Q9" t="str">
        <v/>
      </c>
      <c r="R9" t="str">
        <v/>
      </c>
      <c r="S9" t="str">
        <v/>
      </c>
      <c r="T9" t="str">
        <v/>
      </c>
      <c r="U9" t="str">
        <v/>
      </c>
    </row>
    <row r="10" spans="1:21" x14ac:dyDescent="0.3">
      <c r="B10" s="25">
        <v>5</v>
      </c>
      <c r="C10" s="27" t="s">
        <v>27</v>
      </c>
      <c r="D10">
        <v>1</v>
      </c>
      <c r="E10" s="28" t="s">
        <v>32</v>
      </c>
      <c r="J10" t="str">
        <v>Kong</v>
      </c>
      <c r="K10">
        <v>1</v>
      </c>
      <c r="L10" t="str">
        <v>Wheel</v>
      </c>
      <c r="N10" t="str">
        <v>Kong</v>
      </c>
      <c r="O10">
        <v>1</v>
      </c>
      <c r="P10" t="str">
        <v>Wheel</v>
      </c>
      <c r="Q10" t="str">
        <v/>
      </c>
      <c r="R10" t="str">
        <v/>
      </c>
      <c r="S10" t="str">
        <v/>
      </c>
      <c r="T10" t="str">
        <v/>
      </c>
      <c r="U10" t="str">
        <v/>
      </c>
    </row>
    <row r="11" spans="1:21" x14ac:dyDescent="0.3">
      <c r="B11" s="25">
        <v>6</v>
      </c>
      <c r="C11" s="27" t="s">
        <v>33</v>
      </c>
      <c r="D11">
        <v>1</v>
      </c>
      <c r="E11" s="28" t="s">
        <v>32</v>
      </c>
      <c r="J11" t="str">
        <v>Solyna</v>
      </c>
      <c r="K11">
        <v>1</v>
      </c>
      <c r="L11" t="str">
        <v>Wheel</v>
      </c>
      <c r="N11" t="str">
        <v>Solyna</v>
      </c>
      <c r="O11">
        <v>1</v>
      </c>
      <c r="P11" t="str">
        <v>Wheel</v>
      </c>
      <c r="Q11" t="str">
        <v/>
      </c>
      <c r="R11" t="str">
        <v/>
      </c>
      <c r="S11" t="str">
        <v/>
      </c>
      <c r="T11" t="str">
        <v/>
      </c>
      <c r="U11" t="str">
        <v/>
      </c>
    </row>
    <row r="12" spans="1:21" x14ac:dyDescent="0.3">
      <c r="B12" s="25">
        <v>7</v>
      </c>
      <c r="C12" s="27" t="s">
        <v>30</v>
      </c>
      <c r="D12">
        <v>1</v>
      </c>
      <c r="E12" s="28" t="s">
        <v>34</v>
      </c>
      <c r="N12" t="str">
        <v>Vatey</v>
      </c>
      <c r="O12">
        <v>1</v>
      </c>
      <c r="P12" t="str">
        <v>Tyres</v>
      </c>
      <c r="Q12" t="str">
        <v/>
      </c>
      <c r="R12" t="str">
        <v/>
      </c>
      <c r="S12" t="str">
        <v/>
      </c>
      <c r="T12" t="str">
        <v/>
      </c>
      <c r="U12" t="str">
        <v/>
      </c>
    </row>
    <row r="13" spans="1:21" x14ac:dyDescent="0.3">
      <c r="B13" s="25">
        <v>8</v>
      </c>
      <c r="C13" s="27" t="s">
        <v>29</v>
      </c>
      <c r="D13">
        <v>2</v>
      </c>
      <c r="E13" s="28" t="s">
        <v>34</v>
      </c>
      <c r="N13" t="str">
        <v>James</v>
      </c>
      <c r="O13">
        <v>2</v>
      </c>
      <c r="P13" t="str">
        <v>Tyres</v>
      </c>
      <c r="Q13" t="str">
        <v/>
      </c>
      <c r="R13" t="str">
        <v/>
      </c>
      <c r="S13" t="str">
        <v/>
      </c>
      <c r="T13" t="str">
        <v/>
      </c>
      <c r="U13" t="str">
        <v/>
      </c>
    </row>
    <row r="14" spans="1:21" x14ac:dyDescent="0.3">
      <c r="B14" s="26">
        <v>9</v>
      </c>
      <c r="C14" s="29" t="s">
        <v>30</v>
      </c>
      <c r="D14" s="30">
        <v>4</v>
      </c>
      <c r="E14" s="31" t="s">
        <v>32</v>
      </c>
      <c r="N14" t="str">
        <v>Vatey</v>
      </c>
      <c r="O14">
        <v>4</v>
      </c>
      <c r="P14" t="str">
        <v>Wheel</v>
      </c>
      <c r="Q14" t="str">
        <v/>
      </c>
      <c r="R14" t="str">
        <v/>
      </c>
      <c r="S14" t="str">
        <v/>
      </c>
      <c r="T14" t="str">
        <v/>
      </c>
      <c r="U14" t="str">
        <v/>
      </c>
    </row>
    <row r="15" spans="1:21" x14ac:dyDescent="0.3">
      <c r="N15" t="str">
        <v/>
      </c>
      <c r="O15" t="str">
        <v/>
      </c>
      <c r="P15" t="str">
        <v/>
      </c>
      <c r="Q15" t="str">
        <v/>
      </c>
      <c r="R15" t="str">
        <v/>
      </c>
      <c r="S15" t="str">
        <v/>
      </c>
      <c r="T15" t="str">
        <v/>
      </c>
      <c r="U15" t="str">
        <v/>
      </c>
    </row>
    <row r="16" spans="1:21" x14ac:dyDescent="0.3">
      <c r="N16" t="str">
        <v/>
      </c>
      <c r="O16" t="str">
        <v/>
      </c>
      <c r="P16" t="str">
        <v/>
      </c>
      <c r="Q16" t="str">
        <v/>
      </c>
      <c r="R16" t="str">
        <v/>
      </c>
      <c r="S16" t="str">
        <v/>
      </c>
      <c r="T16" t="str">
        <v/>
      </c>
      <c r="U16" t="str">
        <v/>
      </c>
    </row>
    <row r="17" spans="14:21" x14ac:dyDescent="0.3">
      <c r="N17" t="str">
        <v/>
      </c>
      <c r="O17" t="str">
        <v/>
      </c>
      <c r="P17" t="str">
        <v/>
      </c>
      <c r="Q17" t="str">
        <v/>
      </c>
      <c r="R17" t="str">
        <v/>
      </c>
      <c r="S17" t="str">
        <v/>
      </c>
      <c r="T17" t="str">
        <v/>
      </c>
      <c r="U17" t="str">
        <v/>
      </c>
    </row>
    <row r="18" spans="14:21" x14ac:dyDescent="0.3">
      <c r="N18" t="str">
        <v/>
      </c>
      <c r="O18" t="str">
        <v/>
      </c>
      <c r="P18" t="str">
        <v/>
      </c>
      <c r="Q18" t="str">
        <v/>
      </c>
      <c r="R18" t="str">
        <v/>
      </c>
      <c r="S18" t="str">
        <v/>
      </c>
      <c r="T18" t="str">
        <v/>
      </c>
      <c r="U18" t="str">
        <v/>
      </c>
    </row>
    <row r="19" spans="14:21" x14ac:dyDescent="0.3">
      <c r="N19" t="str">
        <v/>
      </c>
      <c r="O19" t="str">
        <v/>
      </c>
      <c r="P19" t="str">
        <v/>
      </c>
      <c r="Q19" t="str">
        <v/>
      </c>
      <c r="R19" t="str">
        <v/>
      </c>
      <c r="S19" t="str">
        <v/>
      </c>
      <c r="T19" t="str">
        <v/>
      </c>
      <c r="U19" t="str">
        <v/>
      </c>
    </row>
  </sheetData>
  <mergeCells count="1">
    <mergeCell ref="J2:L2"/>
  </mergeCells>
  <conditionalFormatting sqref="C5:E14">
    <cfRule type="containsBlanks" dxfId="4" priority="1">
      <formula>LEN(TRIM(C5))=0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DEBB9-3BD0-4698-A8D1-AD15F1B45280}">
  <dimension ref="A1:X14"/>
  <sheetViews>
    <sheetView showGridLines="0" workbookViewId="0">
      <selection activeCell="M3" sqref="M3"/>
    </sheetView>
  </sheetViews>
  <sheetFormatPr defaultRowHeight="14.4" x14ac:dyDescent="0.3"/>
  <sheetData>
    <row r="1" spans="1:24" x14ac:dyDescent="0.3">
      <c r="A1" t="str" cm="1">
        <f t="array" aca="1" ref="A1" ca="1">_xlfn.TEXTAFTER(CELL("filename",A1),"]")</f>
        <v>Reshape</v>
      </c>
      <c r="D1" t="s">
        <v>48</v>
      </c>
      <c r="J1" t="s">
        <v>50</v>
      </c>
      <c r="M1" t="s">
        <v>102</v>
      </c>
    </row>
    <row r="2" spans="1:24" x14ac:dyDescent="0.3">
      <c r="A2" s="6" t="s">
        <v>51</v>
      </c>
      <c r="D2" t="str">
        <f ca="1">_xlfn.FORMULATEXT(D3)</f>
        <v>=WRAPCOLS(B3:B14,3)</v>
      </c>
      <c r="J2" t="str">
        <f ca="1">_xlfn.FORMULATEXT(J3)</f>
        <v>=TOCOL(D3#)</v>
      </c>
      <c r="M2" t="str">
        <f ca="1">_xlfn.FORMULATEXT(M3)</f>
        <v>=TOROW(D3#)</v>
      </c>
    </row>
    <row r="3" spans="1:24" x14ac:dyDescent="0.3">
      <c r="A3" cm="1">
        <f t="array" ref="A3:A14">_xlfn.SEQUENCE(COUNTA(B3:B14))</f>
        <v>1</v>
      </c>
      <c r="B3" t="s">
        <v>36</v>
      </c>
      <c r="D3" t="str" cm="1">
        <f t="array" ref="D3:G5">_xlfn.WRAPCOLS(B3:B14,3)</f>
        <v>Brazil</v>
      </c>
      <c r="E3" t="str">
        <v>Ecuador</v>
      </c>
      <c r="F3" t="str">
        <v>Uruguay</v>
      </c>
      <c r="G3" t="str">
        <v>Paraguay</v>
      </c>
      <c r="J3" t="str" cm="1">
        <f t="array" ref="J3:J14">_xlfn.TOCOL(_xlfn.ANCHORARRAY(D3))</f>
        <v>Brazil</v>
      </c>
      <c r="M3" t="str" cm="1">
        <f t="array" ref="M3:X3">_xlfn.TOROW(_xlfn.ANCHORARRAY(D3))</f>
        <v>Brazil</v>
      </c>
      <c r="N3" t="str">
        <v>Ecuador</v>
      </c>
      <c r="O3" t="str">
        <v>Uruguay</v>
      </c>
      <c r="P3" t="str">
        <v>Paraguay</v>
      </c>
      <c r="Q3" t="str">
        <v>Peru</v>
      </c>
      <c r="R3" t="str">
        <v>Colombia</v>
      </c>
      <c r="S3" t="str">
        <v>Bolivia</v>
      </c>
      <c r="T3" t="str">
        <v>Guyana</v>
      </c>
      <c r="U3" t="str">
        <v>Chile</v>
      </c>
      <c r="V3" t="str">
        <v>Argentina</v>
      </c>
      <c r="W3" t="str">
        <v>Venezuela</v>
      </c>
      <c r="X3" t="str">
        <v>Suriname</v>
      </c>
    </row>
    <row r="4" spans="1:24" x14ac:dyDescent="0.3">
      <c r="A4">
        <v>2</v>
      </c>
      <c r="B4" t="s">
        <v>37</v>
      </c>
      <c r="D4" t="str">
        <v>Peru</v>
      </c>
      <c r="E4" t="str">
        <v>Colombia</v>
      </c>
      <c r="F4" t="str">
        <v>Bolivia</v>
      </c>
      <c r="G4" t="str">
        <v>Guyana</v>
      </c>
      <c r="J4" t="str">
        <v>Ecuador</v>
      </c>
    </row>
    <row r="5" spans="1:24" x14ac:dyDescent="0.3">
      <c r="A5">
        <v>3</v>
      </c>
      <c r="B5" t="s">
        <v>38</v>
      </c>
      <c r="D5" t="str">
        <v>Chile</v>
      </c>
      <c r="E5" t="str">
        <v>Argentina</v>
      </c>
      <c r="F5" t="str">
        <v>Venezuela</v>
      </c>
      <c r="G5" t="str">
        <v>Suriname</v>
      </c>
      <c r="J5" t="str">
        <v>Uruguay</v>
      </c>
    </row>
    <row r="6" spans="1:24" x14ac:dyDescent="0.3">
      <c r="A6">
        <v>4</v>
      </c>
      <c r="B6" t="s">
        <v>39</v>
      </c>
      <c r="J6" t="str">
        <v>Paraguay</v>
      </c>
    </row>
    <row r="7" spans="1:24" x14ac:dyDescent="0.3">
      <c r="A7">
        <v>5</v>
      </c>
      <c r="B7" t="s">
        <v>40</v>
      </c>
      <c r="J7" t="str">
        <v>Peru</v>
      </c>
    </row>
    <row r="8" spans="1:24" x14ac:dyDescent="0.3">
      <c r="A8">
        <v>6</v>
      </c>
      <c r="B8" t="s">
        <v>41</v>
      </c>
      <c r="J8" t="str">
        <v>Colombia</v>
      </c>
    </row>
    <row r="9" spans="1:24" x14ac:dyDescent="0.3">
      <c r="A9">
        <v>7</v>
      </c>
      <c r="B9" t="s">
        <v>42</v>
      </c>
      <c r="D9" t="s">
        <v>49</v>
      </c>
      <c r="J9" t="str">
        <v>Bolivia</v>
      </c>
    </row>
    <row r="10" spans="1:24" x14ac:dyDescent="0.3">
      <c r="A10">
        <v>8</v>
      </c>
      <c r="B10" t="s">
        <v>43</v>
      </c>
      <c r="D10" t="str">
        <f ca="1">_xlfn.FORMULATEXT(D11)</f>
        <v>=WRAPROWS(B3:B14,5)</v>
      </c>
      <c r="J10" t="str">
        <v>Guyana</v>
      </c>
    </row>
    <row r="11" spans="1:24" x14ac:dyDescent="0.3">
      <c r="A11">
        <v>9</v>
      </c>
      <c r="B11" t="s">
        <v>44</v>
      </c>
      <c r="D11" t="str" cm="1">
        <f t="array" ref="D11:H13">_xlfn.WRAPROWS(B3:B14,5)</f>
        <v>Brazil</v>
      </c>
      <c r="E11" t="str">
        <v>Peru</v>
      </c>
      <c r="F11" t="str">
        <v>Chile</v>
      </c>
      <c r="G11" t="str">
        <v>Ecuador</v>
      </c>
      <c r="H11" t="str">
        <v>Colombia</v>
      </c>
      <c r="J11" t="str">
        <v>Chile</v>
      </c>
    </row>
    <row r="12" spans="1:24" x14ac:dyDescent="0.3">
      <c r="A12">
        <v>10</v>
      </c>
      <c r="B12" t="s">
        <v>45</v>
      </c>
      <c r="D12" t="str">
        <v>Argentina</v>
      </c>
      <c r="E12" t="str">
        <v>Uruguay</v>
      </c>
      <c r="F12" t="str">
        <v>Bolivia</v>
      </c>
      <c r="G12" t="str">
        <v>Venezuela</v>
      </c>
      <c r="H12" t="str">
        <v>Paraguay</v>
      </c>
      <c r="J12" t="str">
        <v>Argentina</v>
      </c>
    </row>
    <row r="13" spans="1:24" x14ac:dyDescent="0.3">
      <c r="A13">
        <v>11</v>
      </c>
      <c r="B13" t="s">
        <v>46</v>
      </c>
      <c r="D13" t="str">
        <v>Guyana</v>
      </c>
      <c r="E13" t="str">
        <v>Suriname</v>
      </c>
      <c r="F13" t="e">
        <v>#N/A</v>
      </c>
      <c r="G13" t="e">
        <v>#N/A</v>
      </c>
      <c r="H13" t="e">
        <v>#N/A</v>
      </c>
      <c r="J13" t="str">
        <v>Venezuela</v>
      </c>
    </row>
    <row r="14" spans="1:24" x14ac:dyDescent="0.3">
      <c r="A14">
        <v>12</v>
      </c>
      <c r="B14" t="s">
        <v>47</v>
      </c>
      <c r="J14" t="str">
        <v>Suriname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1FAA-26FD-464A-948E-856583CACE5E}">
  <dimension ref="A1:O34"/>
  <sheetViews>
    <sheetView showGridLines="0" tabSelected="1" topLeftCell="A12" workbookViewId="0">
      <selection activeCell="M16" sqref="M16"/>
    </sheetView>
  </sheetViews>
  <sheetFormatPr defaultRowHeight="14.4" outlineLevelCol="1" x14ac:dyDescent="0.3"/>
  <cols>
    <col min="7" max="7" width="10.33203125" customWidth="1"/>
    <col min="8" max="9" width="10.77734375" customWidth="1"/>
    <col min="10" max="10" width="9.44140625" bestFit="1" customWidth="1"/>
    <col min="12" max="12" width="16.33203125" customWidth="1" outlineLevel="1"/>
    <col min="13" max="15" width="8.88671875" customWidth="1" outlineLevel="1"/>
  </cols>
  <sheetData>
    <row r="1" spans="1:14" x14ac:dyDescent="0.3">
      <c r="A1" t="str" cm="1">
        <f t="array" aca="1" ref="A1" ca="1">_xlfn.TEXTAFTER(CELL("filename",A1),"]")</f>
        <v>LAMBDA &amp; new</v>
      </c>
      <c r="G1" s="1" t="s">
        <v>79</v>
      </c>
      <c r="I1" s="1"/>
      <c r="J1" s="1"/>
      <c r="K1" s="1" t="s">
        <v>80</v>
      </c>
    </row>
    <row r="3" spans="1:14" x14ac:dyDescent="0.3">
      <c r="A3" s="1" t="s">
        <v>74</v>
      </c>
      <c r="G3" t="s">
        <v>31</v>
      </c>
      <c r="H3" t="s">
        <v>89</v>
      </c>
      <c r="I3" t="s">
        <v>81</v>
      </c>
      <c r="J3" t="s">
        <v>82</v>
      </c>
    </row>
    <row r="4" spans="1:14" x14ac:dyDescent="0.3">
      <c r="A4" t="s">
        <v>73</v>
      </c>
      <c r="G4" t="s">
        <v>94</v>
      </c>
      <c r="H4" t="s">
        <v>90</v>
      </c>
      <c r="I4">
        <v>5</v>
      </c>
      <c r="J4" t="s">
        <v>83</v>
      </c>
      <c r="L4" s="1" t="s">
        <v>31</v>
      </c>
      <c r="M4" s="1" t="s">
        <v>1</v>
      </c>
      <c r="N4" s="1" t="s">
        <v>75</v>
      </c>
    </row>
    <row r="5" spans="1:14" x14ac:dyDescent="0.3">
      <c r="A5" t="s">
        <v>100</v>
      </c>
      <c r="G5" t="s">
        <v>94</v>
      </c>
      <c r="H5" t="s">
        <v>90</v>
      </c>
      <c r="I5">
        <v>9</v>
      </c>
      <c r="J5" t="s">
        <v>85</v>
      </c>
      <c r="L5" t="s">
        <v>77</v>
      </c>
      <c r="M5" t="e" vm="1">
        <f>_xlfn.LAMBDA(_xlpm.array,COUNTA(_xlfn.UNIQUE(_xlpm.array)))</f>
        <v>#VALUE!</v>
      </c>
      <c r="N5" t="str">
        <f ca="1">_xlfn.FORMULATEXT(M5)</f>
        <v>=LAMBDA(array,COUNTA(UNIQUE(array)))</v>
      </c>
    </row>
    <row r="6" spans="1:14" x14ac:dyDescent="0.3">
      <c r="G6" t="s">
        <v>94</v>
      </c>
      <c r="H6" t="s">
        <v>90</v>
      </c>
      <c r="I6">
        <v>1</v>
      </c>
      <c r="J6" t="s">
        <v>85</v>
      </c>
      <c r="L6" t="s">
        <v>76</v>
      </c>
      <c r="M6" t="e" cm="1" vm="1">
        <f t="array" ref="M6">_xlfn.LAMBDA(_xlpm.range,_xlpm.criteria_range,_xlpm.criteria,IF(COUNTIFS(_xlpm.criteria_range,_xlpm.criteria)=0,0,COUNTA(_xlfn.UNIQUE(_xlfn._xlws.FILTER(IF(_xlpm.criteria_range=_xlpm.criteria,_xlpm.range,""),IF(_xlpm.criteria_range=_xlpm.criteria,_xlpm.range,"")&lt;&gt;"")))))</f>
        <v>#VALUE!</v>
      </c>
      <c r="N6" t="str">
        <f ca="1">_xlfn.FORMULATEXT(M6)</f>
        <v>=LAMBDA(range,criteria_range,criteria,IF(COUNTIFS(criteria_range,criteria)=0,0,COUNTA(UNIQUE(FILTER(IF(criteria_range=criteria,range,""),IF(criteria_range=criteria,range,"")&lt;&gt;"")))))</v>
      </c>
    </row>
    <row r="7" spans="1:14" x14ac:dyDescent="0.3">
      <c r="G7" t="s">
        <v>94</v>
      </c>
      <c r="H7" t="s">
        <v>91</v>
      </c>
      <c r="I7">
        <v>8</v>
      </c>
      <c r="J7" t="s">
        <v>84</v>
      </c>
      <c r="L7" t="s">
        <v>78</v>
      </c>
      <c r="M7" t="e" cm="1" vm="1">
        <f t="array" ref="M7">_xlfn.LAMBDA(_xlpm.delimiter,_xlpm.textjoin_array,_xlpm.criteria_array,_xlpm.criteria,
_xlfn.TEXTJOIN(_xlpm.delimiter,TRUE, _xlfn.UNIQUE(IF(_xlpm.criteria=_xlpm.criteria_array,_xlpm.textjoin_array,""))))</f>
        <v>#VALUE!</v>
      </c>
      <c r="N7" t="str">
        <f ca="1">_xlfn.FORMULATEXT(M7)</f>
        <v>=LAMBDA(delimiter,textjoin_array,criteria_array,criteria,
TEXTJOIN(delimiter,TRUE, UNIQUE(IF(criteria=criteria_array,textjoin_array,""))))</v>
      </c>
    </row>
    <row r="8" spans="1:14" x14ac:dyDescent="0.3">
      <c r="G8" t="s">
        <v>94</v>
      </c>
      <c r="H8" t="s">
        <v>92</v>
      </c>
      <c r="I8">
        <v>5</v>
      </c>
      <c r="J8" t="s">
        <v>84</v>
      </c>
    </row>
    <row r="9" spans="1:14" x14ac:dyDescent="0.3">
      <c r="G9" t="s">
        <v>96</v>
      </c>
      <c r="H9" t="s">
        <v>90</v>
      </c>
      <c r="I9">
        <v>7</v>
      </c>
      <c r="J9" t="s">
        <v>87</v>
      </c>
    </row>
    <row r="10" spans="1:14" x14ac:dyDescent="0.3">
      <c r="G10" t="s">
        <v>103</v>
      </c>
      <c r="H10" t="s">
        <v>93</v>
      </c>
      <c r="I10">
        <v>8</v>
      </c>
      <c r="J10" t="s">
        <v>88</v>
      </c>
    </row>
    <row r="11" spans="1:14" x14ac:dyDescent="0.3">
      <c r="G11" t="s">
        <v>96</v>
      </c>
      <c r="H11" t="s">
        <v>90</v>
      </c>
      <c r="I11">
        <v>6</v>
      </c>
      <c r="J11" t="s">
        <v>84</v>
      </c>
      <c r="L11" t="s">
        <v>103</v>
      </c>
      <c r="M11">
        <f>_xlfn.XLOOKUP(L11,TimeSheets[Name],TimeSheets[Hours],"Check")</f>
        <v>8</v>
      </c>
    </row>
    <row r="12" spans="1:14" x14ac:dyDescent="0.3">
      <c r="G12" t="s">
        <v>96</v>
      </c>
      <c r="H12" t="s">
        <v>92</v>
      </c>
      <c r="I12">
        <v>6</v>
      </c>
      <c r="J12" t="s">
        <v>86</v>
      </c>
      <c r="L12" t="s">
        <v>104</v>
      </c>
      <c r="M12" t="str">
        <f>_xlfn.XLOOKUP(L12,TimeSheets[Name],TimeSheets[Hours],"Check")</f>
        <v>Check</v>
      </c>
    </row>
    <row r="13" spans="1:14" x14ac:dyDescent="0.3">
      <c r="G13" t="s">
        <v>95</v>
      </c>
      <c r="H13" t="s">
        <v>93</v>
      </c>
      <c r="I13">
        <v>4</v>
      </c>
      <c r="J13" t="s">
        <v>85</v>
      </c>
    </row>
    <row r="14" spans="1:14" x14ac:dyDescent="0.3">
      <c r="G14" t="s">
        <v>95</v>
      </c>
      <c r="H14" t="s">
        <v>92</v>
      </c>
      <c r="I14">
        <v>1</v>
      </c>
      <c r="J14" t="s">
        <v>85</v>
      </c>
    </row>
    <row r="15" spans="1:14" x14ac:dyDescent="0.3">
      <c r="G15" t="s">
        <v>95</v>
      </c>
      <c r="H15" t="s">
        <v>92</v>
      </c>
      <c r="I15">
        <v>9</v>
      </c>
      <c r="J15" t="s">
        <v>88</v>
      </c>
    </row>
    <row r="17" spans="8:13" x14ac:dyDescent="0.3">
      <c r="H17" s="1" t="s">
        <v>98</v>
      </c>
      <c r="J17" s="3">
        <f>COUNTA(TimeSheets[Name])</f>
        <v>12</v>
      </c>
    </row>
    <row r="18" spans="8:13" x14ac:dyDescent="0.3">
      <c r="H18" s="1" t="s">
        <v>97</v>
      </c>
      <c r="J18" s="3">
        <f>COUNTA(_xlfn.UNIQUE(TimeSheets[Name]))</f>
        <v>4</v>
      </c>
    </row>
    <row r="19" spans="8:13" x14ac:dyDescent="0.3">
      <c r="H19" s="1" t="s">
        <v>99</v>
      </c>
      <c r="J19" s="3" t="str" cm="1">
        <f t="array" ref="J19">TEXTJOINIF("; ",TimeSheets[Name],TimeSheets[Weekday],"Tue")</f>
        <v>Carol; Jane</v>
      </c>
    </row>
    <row r="22" spans="8:13" x14ac:dyDescent="0.3">
      <c r="H22" t="s">
        <v>31</v>
      </c>
      <c r="I22" t="s">
        <v>89</v>
      </c>
      <c r="J22" t="s">
        <v>105</v>
      </c>
      <c r="K22" t="s">
        <v>106</v>
      </c>
    </row>
    <row r="23" spans="8:13" x14ac:dyDescent="0.3">
      <c r="H23" t="s">
        <v>94</v>
      </c>
      <c r="I23" t="s">
        <v>90</v>
      </c>
      <c r="J23">
        <v>5</v>
      </c>
      <c r="K23" t="s">
        <v>83</v>
      </c>
    </row>
    <row r="24" spans="8:13" x14ac:dyDescent="0.3">
      <c r="H24" t="s">
        <v>94</v>
      </c>
      <c r="I24" t="s">
        <v>90</v>
      </c>
      <c r="J24">
        <v>9</v>
      </c>
      <c r="K24" t="s">
        <v>85</v>
      </c>
      <c r="M24">
        <f>$J$24</f>
        <v>9</v>
      </c>
    </row>
    <row r="25" spans="8:13" x14ac:dyDescent="0.3">
      <c r="H25" t="s">
        <v>94</v>
      </c>
      <c r="I25" t="s">
        <v>90</v>
      </c>
      <c r="J25">
        <v>1</v>
      </c>
      <c r="K25" t="s">
        <v>85</v>
      </c>
      <c r="M25">
        <f t="shared" ref="M25:M31" si="0">$J$24</f>
        <v>9</v>
      </c>
    </row>
    <row r="26" spans="8:13" x14ac:dyDescent="0.3">
      <c r="H26" t="s">
        <v>94</v>
      </c>
      <c r="I26" t="s">
        <v>91</v>
      </c>
      <c r="J26">
        <v>8</v>
      </c>
      <c r="K26" t="s">
        <v>84</v>
      </c>
      <c r="M26">
        <f t="shared" si="0"/>
        <v>9</v>
      </c>
    </row>
    <row r="27" spans="8:13" x14ac:dyDescent="0.3">
      <c r="H27" t="s">
        <v>94</v>
      </c>
      <c r="I27" t="s">
        <v>92</v>
      </c>
      <c r="J27">
        <v>5</v>
      </c>
      <c r="K27" t="s">
        <v>84</v>
      </c>
      <c r="M27">
        <f t="shared" si="0"/>
        <v>9</v>
      </c>
    </row>
    <row r="28" spans="8:13" x14ac:dyDescent="0.3">
      <c r="H28" t="s">
        <v>96</v>
      </c>
      <c r="I28" t="s">
        <v>90</v>
      </c>
      <c r="J28">
        <v>7</v>
      </c>
      <c r="K28" t="s">
        <v>87</v>
      </c>
      <c r="M28">
        <f t="shared" si="0"/>
        <v>9</v>
      </c>
    </row>
    <row r="29" spans="8:13" x14ac:dyDescent="0.3">
      <c r="H29" t="s">
        <v>103</v>
      </c>
      <c r="I29" t="s">
        <v>93</v>
      </c>
      <c r="J29">
        <v>8</v>
      </c>
      <c r="K29" t="s">
        <v>88</v>
      </c>
      <c r="M29">
        <f t="shared" si="0"/>
        <v>9</v>
      </c>
    </row>
    <row r="30" spans="8:13" x14ac:dyDescent="0.3">
      <c r="H30" t="s">
        <v>96</v>
      </c>
      <c r="I30" t="s">
        <v>90</v>
      </c>
      <c r="J30">
        <v>6</v>
      </c>
      <c r="K30" t="s">
        <v>84</v>
      </c>
      <c r="M30">
        <f t="shared" si="0"/>
        <v>9</v>
      </c>
    </row>
    <row r="31" spans="8:13" x14ac:dyDescent="0.3">
      <c r="H31" t="s">
        <v>96</v>
      </c>
      <c r="I31" t="s">
        <v>92</v>
      </c>
      <c r="J31">
        <v>6</v>
      </c>
      <c r="K31" t="s">
        <v>86</v>
      </c>
      <c r="M31">
        <f t="shared" si="0"/>
        <v>9</v>
      </c>
    </row>
    <row r="32" spans="8:13" x14ac:dyDescent="0.3">
      <c r="H32" t="s">
        <v>95</v>
      </c>
      <c r="I32" t="s">
        <v>93</v>
      </c>
      <c r="J32">
        <v>4</v>
      </c>
      <c r="K32" t="s">
        <v>85</v>
      </c>
    </row>
    <row r="33" spans="8:11" x14ac:dyDescent="0.3">
      <c r="H33" t="s">
        <v>95</v>
      </c>
      <c r="I33" t="s">
        <v>92</v>
      </c>
      <c r="J33">
        <v>1</v>
      </c>
      <c r="K33" t="s">
        <v>85</v>
      </c>
    </row>
    <row r="34" spans="8:11" x14ac:dyDescent="0.3">
      <c r="H34" t="s">
        <v>95</v>
      </c>
      <c r="I34" t="s">
        <v>92</v>
      </c>
      <c r="J34">
        <v>9</v>
      </c>
      <c r="K34" t="s">
        <v>88</v>
      </c>
    </row>
  </sheetData>
  <conditionalFormatting sqref="G4:G15">
    <cfRule type="containsText" dxfId="3" priority="2" operator="containsText" text="pete">
      <formula>NOT(ISERROR(SEARCH("pete",G4)))</formula>
    </cfRule>
    <cfRule type="containsText" dxfId="2" priority="3" operator="containsText" text="jane">
      <formula>NOT(ISERROR(SEARCH("jane",G4)))</formula>
    </cfRule>
    <cfRule type="containsText" dxfId="1" priority="4" operator="containsText" text="Carol">
      <formula>NOT(ISERROR(SEARCH("Carol",G4)))</formula>
    </cfRule>
  </conditionalFormatting>
  <conditionalFormatting sqref="J4:J15">
    <cfRule type="containsText" dxfId="0" priority="1" operator="containsText" text="Meeting">
      <formula>NOT(ISERROR(SEARCH("Meeting",J4)))</formula>
    </cfRule>
  </conditionalFormatting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Advanced text</vt:lpstr>
      <vt:lpstr>TEXT</vt:lpstr>
      <vt:lpstr>VSTACK</vt:lpstr>
      <vt:lpstr>CHOOSE</vt:lpstr>
      <vt:lpstr>TAKE, DROP</vt:lpstr>
      <vt:lpstr>Reshape</vt:lpstr>
      <vt:lpstr>LAMBDA &amp; new</vt:lpstr>
      <vt:lpstr>'TAKE, DROP'!Item</vt:lpstr>
      <vt:lpstr>Item</vt:lpstr>
      <vt:lpstr>'TAKE, DROP'!Name</vt:lpstr>
      <vt:lpstr>Name</vt:lpstr>
      <vt:lpstr>'TAKE, DROP'!Units</vt:lpstr>
      <vt:lpstr>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Benaim</dc:creator>
  <cp:lastModifiedBy>David Benaim</cp:lastModifiedBy>
  <dcterms:created xsi:type="dcterms:W3CDTF">2022-08-25T05:54:09Z</dcterms:created>
  <dcterms:modified xsi:type="dcterms:W3CDTF">2022-10-26T14:34:29Z</dcterms:modified>
</cp:coreProperties>
</file>