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66925"/>
  <xr:revisionPtr revIDLastSave="0" documentId="13_ncr:1_{15256066-CD73-40CA-838A-0FFA11818B57}" xr6:coauthVersionLast="47" xr6:coauthVersionMax="47" xr10:uidLastSave="{00000000-0000-0000-0000-000000000000}"/>
  <bookViews>
    <workbookView xWindow="0" yWindow="1560" windowWidth="26370" windowHeight="13305" tabRatio="761" xr2:uid="{00000000-000D-0000-FFFF-FFFF00000000}"/>
  </bookViews>
  <sheets>
    <sheet name="Agenda" sheetId="6" r:id="rId1"/>
    <sheet name="Introduction" sheetId="12" r:id="rId2"/>
    <sheet name="FILTER, UNIQUE, SORT" sheetId="8" r:id="rId3"/>
    <sheet name="Loan example" sheetId="15" r:id="rId4"/>
    <sheet name="Array manipulation" sheetId="17" r:id="rId5"/>
    <sheet name="Function overview" sheetId="3" r:id="rId6"/>
  </sheets>
  <definedNames>
    <definedName name="_xlnm._FilterDatabase" localSheetId="2" hidden="1">'FILTER, UNIQUE, SORT'!$A$5:$I$55</definedName>
    <definedName name="ExternalData_1" localSheetId="4" hidden="1">'Array manipulation'!$J$78:$N$92</definedName>
    <definedName name="FromArray_1">_xlfn.ANCHORARRAY(#REF!)</definedName>
    <definedName name="FromArray_2">_xlfn.ANCHORARRAY(#REF!)</definedName>
    <definedName name="FromArray_3">_xlfn.ANCHORARRAY('Array manipulation'!$C$79)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2" l="1" a="1"/>
  <c r="G12" i="12" s="1"/>
  <c r="H12" i="12" s="1" a="1"/>
  <c r="H12" i="12" s="1"/>
  <c r="F4" i="15" a="1"/>
  <c r="F4" i="15" s="1"/>
  <c r="H4" i="15" s="1" a="1"/>
  <c r="H4" i="15" s="1"/>
  <c r="I4" i="15" s="1" a="1"/>
  <c r="I4" i="15" s="1"/>
  <c r="U6" i="8" a="1"/>
  <c r="U6" i="8" s="1"/>
  <c r="K6" i="8" a="1"/>
  <c r="K6" i="8" s="1"/>
  <c r="K5" i="8" a="1"/>
  <c r="K5" i="8" s="1"/>
  <c r="A16" i="15"/>
  <c r="K3" i="17" a="1"/>
  <c r="K3" i="17" s="1"/>
  <c r="C51" i="17" s="1" a="1"/>
  <c r="C51" i="17" s="1"/>
  <c r="G3" i="17" a="1"/>
  <c r="G3" i="17" s="1"/>
  <c r="C28" i="17" s="1" a="1"/>
  <c r="C28" i="17" s="1"/>
  <c r="C3" i="17" a="1"/>
  <c r="C3" i="17" s="1"/>
  <c r="B18" i="15"/>
  <c r="A18" i="15"/>
  <c r="B17" i="15"/>
  <c r="A17" i="15"/>
  <c r="B16" i="15"/>
  <c r="B10" i="15"/>
  <c r="B9" i="15"/>
  <c r="B8" i="15"/>
  <c r="G4" i="15" l="1" a="1"/>
  <c r="G4" i="15" s="1"/>
  <c r="J4" i="15" s="1" a="1"/>
  <c r="J4" i="15" s="1"/>
  <c r="C20" i="17" a="1"/>
  <c r="C20" i="17" s="1"/>
  <c r="C56" i="17" a="1"/>
  <c r="C56" i="17" s="1"/>
  <c r="C9" i="17" a="1"/>
  <c r="C9" i="17" s="1"/>
  <c r="C25" i="17" a="1"/>
  <c r="C25" i="17" s="1"/>
  <c r="V6" i="8" a="1"/>
  <c r="V6" i="8" s="1"/>
  <c r="C18" i="15" l="1"/>
  <c r="J1" i="15"/>
  <c r="C17" i="15"/>
  <c r="C16" i="15"/>
  <c r="C19" i="15" s="1"/>
  <c r="C46" i="17" a="1"/>
  <c r="C46" i="17" s="1"/>
  <c r="C39" i="17" a="1"/>
  <c r="C39" i="17" s="1"/>
  <c r="C60" i="17" a="1"/>
  <c r="C60" i="17" s="1"/>
  <c r="C68" i="17" a="1"/>
  <c r="C68" i="17" s="1"/>
  <c r="C79" i="17" s="1" a="1"/>
  <c r="C79" i="17" s="1"/>
  <c r="V3" i="8"/>
  <c r="X6" i="8" a="1"/>
  <c r="X6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<sst xmlns="http://schemas.openxmlformats.org/spreadsheetml/2006/main" count="434" uniqueCount="179">
  <si>
    <t>Dynamic Arrays refreshed</t>
  </si>
  <si>
    <t>Preview of Dynamic Arrays in Excel</t>
  </si>
  <si>
    <t>FILTER</t>
  </si>
  <si>
    <t>UNIQUE</t>
  </si>
  <si>
    <t>SORT</t>
  </si>
  <si>
    <t>SORTBY</t>
  </si>
  <si>
    <t>SEQUENCE</t>
  </si>
  <si>
    <t>RANDARRAY</t>
  </si>
  <si>
    <t>BYCOL</t>
  </si>
  <si>
    <t>BYROW</t>
  </si>
  <si>
    <t>CHOOSECOLS</t>
  </si>
  <si>
    <t>CHOOSEROWS</t>
  </si>
  <si>
    <t>DROP</t>
  </si>
  <si>
    <t>EXPAND</t>
  </si>
  <si>
    <t>HSTACK</t>
  </si>
  <si>
    <t>ISOMITTED</t>
  </si>
  <si>
    <t>MAKEARRAY</t>
  </si>
  <si>
    <t>MAP</t>
  </si>
  <si>
    <t>REDUCE</t>
  </si>
  <si>
    <t>SCAN</t>
  </si>
  <si>
    <t>TAKE</t>
  </si>
  <si>
    <t>TEXTAFTER</t>
  </si>
  <si>
    <t>TEXTBEFORE</t>
  </si>
  <si>
    <t>TEXTSPLIT</t>
  </si>
  <si>
    <t>TOCOL</t>
  </si>
  <si>
    <t>TOROW</t>
  </si>
  <si>
    <t>VSTACK</t>
  </si>
  <si>
    <t>WRAPCOLS</t>
  </si>
  <si>
    <t>WRAPROWS</t>
  </si>
  <si>
    <t>Announcing New Text and Array Functions</t>
  </si>
  <si>
    <t>Announcing LAMBDA Helper Functions</t>
  </si>
  <si>
    <t>Announcement date</t>
  </si>
  <si>
    <t>Functions introduced</t>
  </si>
  <si>
    <t>Availability</t>
  </si>
  <si>
    <t>Microsoft 365 / Excel 2021</t>
  </si>
  <si>
    <t>Microsoft 365</t>
  </si>
  <si>
    <t>Invoice Number</t>
  </si>
  <si>
    <t>Product Type</t>
  </si>
  <si>
    <t>Product Code</t>
  </si>
  <si>
    <t>Product Description</t>
  </si>
  <si>
    <t>Salesperson Name</t>
  </si>
  <si>
    <t>Quantity Sold</t>
  </si>
  <si>
    <t>Unit Price (£)</t>
  </si>
  <si>
    <t>Total Sales (£)</t>
  </si>
  <si>
    <t>INV001</t>
  </si>
  <si>
    <t>Electronics</t>
  </si>
  <si>
    <t>PROD001</t>
  </si>
  <si>
    <t>Smartphone - Model X</t>
  </si>
  <si>
    <t>John Smith</t>
  </si>
  <si>
    <t>INV002</t>
  </si>
  <si>
    <t>Appliances</t>
  </si>
  <si>
    <t>PROD002</t>
  </si>
  <si>
    <t>Refrigerator - Model A</t>
  </si>
  <si>
    <t>Mary Johnson</t>
  </si>
  <si>
    <t>INV003</t>
  </si>
  <si>
    <t>PROD003</t>
  </si>
  <si>
    <t>Laptop - Model Z</t>
  </si>
  <si>
    <t>David Lee</t>
  </si>
  <si>
    <t>INV004</t>
  </si>
  <si>
    <t>PROD004</t>
  </si>
  <si>
    <t>Washing Machine - A+</t>
  </si>
  <si>
    <t>Sarah Brown</t>
  </si>
  <si>
    <t>INV005</t>
  </si>
  <si>
    <t>James Davis</t>
  </si>
  <si>
    <t>INV006</t>
  </si>
  <si>
    <t>INV007</t>
  </si>
  <si>
    <t>INV008</t>
  </si>
  <si>
    <t>INV009</t>
  </si>
  <si>
    <t>INV010</t>
  </si>
  <si>
    <t>INV011</t>
  </si>
  <si>
    <t>INV012</t>
  </si>
  <si>
    <t>INV013</t>
  </si>
  <si>
    <t>INV014</t>
  </si>
  <si>
    <t>INV015</t>
  </si>
  <si>
    <t>INV016</t>
  </si>
  <si>
    <t>INV017</t>
  </si>
  <si>
    <t>INV018</t>
  </si>
  <si>
    <t>INV019</t>
  </si>
  <si>
    <t>INV020</t>
  </si>
  <si>
    <t>CN001</t>
  </si>
  <si>
    <t>Credit Note</t>
  </si>
  <si>
    <t>Product A Return</t>
  </si>
  <si>
    <t>INV022</t>
  </si>
  <si>
    <t>INV023</t>
  </si>
  <si>
    <t>INV024</t>
  </si>
  <si>
    <t>INV025</t>
  </si>
  <si>
    <t>CN002</t>
  </si>
  <si>
    <t>Product B Return</t>
  </si>
  <si>
    <t>INV027</t>
  </si>
  <si>
    <t>INV028</t>
  </si>
  <si>
    <t>INV029</t>
  </si>
  <si>
    <t>INV030</t>
  </si>
  <si>
    <t>CN003</t>
  </si>
  <si>
    <t>Product C Return</t>
  </si>
  <si>
    <t>INV032</t>
  </si>
  <si>
    <t>INV033</t>
  </si>
  <si>
    <t>INV034</t>
  </si>
  <si>
    <t>INV035</t>
  </si>
  <si>
    <t>CN004</t>
  </si>
  <si>
    <t>INV037</t>
  </si>
  <si>
    <t>INV038</t>
  </si>
  <si>
    <t>INV039</t>
  </si>
  <si>
    <t>INV040</t>
  </si>
  <si>
    <t>CN005</t>
  </si>
  <si>
    <t>INV042</t>
  </si>
  <si>
    <t>INV043</t>
  </si>
  <si>
    <t>INV044</t>
  </si>
  <si>
    <t>INV045</t>
  </si>
  <si>
    <t>CN006</t>
  </si>
  <si>
    <t>INV047</t>
  </si>
  <si>
    <t>INV048</t>
  </si>
  <si>
    <t>INV049</t>
  </si>
  <si>
    <t>INV050</t>
  </si>
  <si>
    <t>BoE rate</t>
  </si>
  <si>
    <t>Date</t>
  </si>
  <si>
    <t>Microsoft blog article</t>
  </si>
  <si>
    <r>
      <t xml:space="preserve">the output of a formula that </t>
    </r>
    <r>
      <rPr>
        <b/>
        <sz val="14"/>
        <color theme="1"/>
        <rFont val="Calibri"/>
        <family val="2"/>
        <scheme val="minor"/>
      </rPr>
      <t xml:space="preserve">spills </t>
    </r>
    <r>
      <rPr>
        <sz val="14"/>
        <color theme="1"/>
        <rFont val="Calibri"/>
        <family val="2"/>
        <scheme val="minor"/>
      </rPr>
      <t>into multiple cells</t>
    </r>
  </si>
  <si>
    <t>how:</t>
  </si>
  <si>
    <t>what:</t>
  </si>
  <si>
    <t>Invoice date</t>
  </si>
  <si>
    <t>Quantity</t>
  </si>
  <si>
    <t>Total</t>
  </si>
  <si>
    <t>Unit price</t>
  </si>
  <si>
    <r>
      <t xml:space="preserve">formula input contains an array </t>
    </r>
    <r>
      <rPr>
        <b/>
        <sz val="14"/>
        <color theme="1"/>
        <rFont val="Calibri"/>
        <family val="2"/>
        <scheme val="minor"/>
      </rPr>
      <t>OR</t>
    </r>
    <r>
      <rPr>
        <sz val="14"/>
        <color theme="1"/>
        <rFont val="Calibri"/>
        <family val="2"/>
        <scheme val="minor"/>
      </rPr>
      <t xml:space="preserve"> formula produces an array</t>
    </r>
  </si>
  <si>
    <t>Drawdown</t>
  </si>
  <si>
    <t>Interest rate</t>
  </si>
  <si>
    <t>Capital repay</t>
  </si>
  <si>
    <t>BoE + 3%</t>
  </si>
  <si>
    <t>Capital outstanding</t>
  </si>
  <si>
    <t>Daily interest £</t>
  </si>
  <si>
    <t>Interest from</t>
  </si>
  <si>
    <t>Interest to</t>
  </si>
  <si>
    <t>Microsoft support</t>
  </si>
  <si>
    <t>ICAEW Excel Community</t>
  </si>
  <si>
    <t>Archive</t>
  </si>
  <si>
    <t xml:space="preserve"> CHOOSEROWS</t>
  </si>
  <si>
    <t xml:space="preserve"> CHOOSECOLS</t>
  </si>
  <si>
    <t xml:space="preserve"> VSTACK</t>
  </si>
  <si>
    <t xml:space="preserve"> HSTACK</t>
  </si>
  <si>
    <t xml:space="preserve"> TOROW</t>
  </si>
  <si>
    <t xml:space="preserve"> TOCOL</t>
  </si>
  <si>
    <t xml:space="preserve"> WRAPROWS</t>
  </si>
  <si>
    <t xml:space="preserve"> WRAPCOLS</t>
  </si>
  <si>
    <t xml:space="preserve"> TAKE</t>
  </si>
  <si>
    <t xml:space="preserve"> DROP</t>
  </si>
  <si>
    <t xml:space="preserve"> EXPAND</t>
  </si>
  <si>
    <t>Further info</t>
  </si>
  <si>
    <t>FILTER, UNIQUE, SORT example</t>
  </si>
  <si>
    <t>Dynamic Arrays - Loan calculation example</t>
  </si>
  <si>
    <t xml:space="preserve"> Dynamic Arrays - Array manipulation functions</t>
  </si>
  <si>
    <t>Example 1: FILTER, UNIQUE, SORT</t>
  </si>
  <si>
    <t>Example 3: Array manipulation functions</t>
  </si>
  <si>
    <t>Introduction: What is a dynamic array?</t>
  </si>
  <si>
    <t>Product sales data</t>
  </si>
  <si>
    <t>Jane Smith</t>
  </si>
  <si>
    <t>Loan movements</t>
  </si>
  <si>
    <t>Interest due</t>
  </si>
  <si>
    <t>Function overview and further info</t>
  </si>
  <si>
    <t>Q&amp;A</t>
  </si>
  <si>
    <t>Link to support documentation and function reference</t>
  </si>
  <si>
    <t>Dynamic arrays - Function overview &amp; further info</t>
  </si>
  <si>
    <t>Recent articles</t>
  </si>
  <si>
    <t>Example 2: Loan interest calculation</t>
  </si>
  <si>
    <t>Incl VAT</t>
  </si>
  <si>
    <t>James Smith</t>
  </si>
  <si>
    <t>Tom Edmunds</t>
  </si>
  <si>
    <t>Check</t>
  </si>
  <si>
    <t>Column1</t>
  </si>
  <si>
    <t>Column2</t>
  </si>
  <si>
    <t>Column3</t>
  </si>
  <si>
    <t>Column4</t>
  </si>
  <si>
    <t>Column5</t>
  </si>
  <si>
    <t>B1</t>
  </si>
  <si>
    <t>Expanded</t>
  </si>
  <si>
    <t>B2</t>
  </si>
  <si>
    <t>B3</t>
  </si>
  <si>
    <t>C1</t>
  </si>
  <si>
    <t>C2</t>
  </si>
  <si>
    <t>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</si>
</sst>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_);[Red]\(#,##0.00\);\-\ \ \ \ ;@_)"/>
    <numFmt numFmtId="165" formatCode="dd\ mmm\ yyyy"/>
    <numFmt numFmtId="166" formatCode="_-* #,##0.00000_-;\-* #,##0.00000_-;_-* &quot;-&quot;??_-;_-@_-"/>
  </numFmts>
  <fonts count="13" x14ac:knownFonts="1"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rgb="FF374151"/>
      <name val="Segoe UI"/>
      <family val="2"/>
    </font>
    <font>
      <b/>
      <sz val="28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sz val="14"/>
      <color rgb="FF374151"/>
      <name val="Segoe UI"/>
      <family val="2"/>
    </font>
    <font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7F7F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medium">
        <color rgb="FFD9D9E3"/>
      </left>
      <right/>
      <top style="medium">
        <color rgb="FFD9D9E3"/>
      </top>
      <bottom style="medium">
        <color rgb="FFD9D9E3"/>
      </bottom>
      <diagonal/>
    </border>
    <border>
      <left style="medium">
        <color rgb="FFD9D9E3"/>
      </left>
      <right style="medium">
        <color rgb="FFD9D9E3"/>
      </right>
      <top style="medium">
        <color rgb="FFD9D9E3"/>
      </top>
      <bottom style="medium">
        <color rgb="FFD9D9E3"/>
      </bottom>
      <diagonal/>
    </border>
    <border>
      <left style="medium">
        <color rgb="FFD9D9E3"/>
      </left>
      <right/>
      <top/>
      <bottom style="medium">
        <color rgb="FFD9D9E3"/>
      </bottom>
      <diagonal/>
    </border>
    <border>
      <left style="medium">
        <color rgb="FFD9D9E3"/>
      </left>
      <right style="medium">
        <color rgb="FFD9D9E3"/>
      </right>
      <top/>
      <bottom style="medium">
        <color rgb="FFD9D9E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47">
    <xf numFmtId="0" fontId="0" fillId="0" borderId="0" xfId="0"/>
    <xf numFmtId="14" fontId="0" fillId="0" borderId="0" xfId="0" applyNumberFormat="1"/>
    <xf numFmtId="43" fontId="0" fillId="0" borderId="0" xfId="2" applyFont="1"/>
    <xf numFmtId="165" fontId="5" fillId="0" borderId="0" xfId="0" applyNumberFormat="1" applyFont="1" applyAlignment="1">
      <alignment horizontal="left" vertical="top"/>
    </xf>
    <xf numFmtId="0" fontId="0" fillId="0" borderId="0" xfId="0" applyAlignment="1">
      <alignment vertical="top"/>
    </xf>
    <xf numFmtId="0" fontId="3" fillId="0" borderId="0" xfId="0" applyFont="1" applyAlignment="1">
      <alignment vertical="top" wrapText="1"/>
    </xf>
    <xf numFmtId="165" fontId="0" fillId="0" borderId="0" xfId="0" applyNumberFormat="1" applyAlignment="1">
      <alignment horizontal="left" vertical="top"/>
    </xf>
    <xf numFmtId="0" fontId="4" fillId="0" borderId="0" xfId="1" applyFont="1" applyAlignment="1">
      <alignment vertical="top"/>
    </xf>
    <xf numFmtId="0" fontId="3" fillId="0" borderId="0" xfId="0" applyFont="1"/>
    <xf numFmtId="165" fontId="5" fillId="0" borderId="0" xfId="0" applyNumberFormat="1" applyFont="1" applyAlignment="1">
      <alignment vertical="top"/>
    </xf>
    <xf numFmtId="0" fontId="0" fillId="0" borderId="0" xfId="0" applyAlignment="1">
      <alignment horizontal="left" vertical="top"/>
    </xf>
    <xf numFmtId="165" fontId="3" fillId="3" borderId="0" xfId="0" applyNumberFormat="1" applyFont="1" applyFill="1" applyAlignment="1">
      <alignment horizontal="left" vertical="top" wrapText="1"/>
    </xf>
    <xf numFmtId="0" fontId="3" fillId="3" borderId="0" xfId="0" applyFont="1" applyFill="1" applyAlignment="1">
      <alignment vertical="top" wrapText="1"/>
    </xf>
    <xf numFmtId="0" fontId="3" fillId="3" borderId="0" xfId="0" applyFont="1" applyFill="1" applyAlignment="1">
      <alignment horizontal="left" vertical="top" wrapText="1"/>
    </xf>
    <xf numFmtId="0" fontId="3" fillId="4" borderId="0" xfId="0" applyFont="1" applyFill="1" applyAlignment="1">
      <alignment vertical="top" wrapText="1"/>
    </xf>
    <xf numFmtId="165" fontId="7" fillId="0" borderId="0" xfId="0" applyNumberFormat="1" applyFont="1" applyAlignment="1">
      <alignment horizontal="left" vertical="top"/>
    </xf>
    <xf numFmtId="0" fontId="8" fillId="0" borderId="0" xfId="0" applyFont="1"/>
    <xf numFmtId="0" fontId="3" fillId="0" borderId="0" xfId="0" applyFont="1" applyAlignment="1">
      <alignment horizontal="left" vertical="top"/>
    </xf>
    <xf numFmtId="164" fontId="0" fillId="0" borderId="0" xfId="0" applyNumberFormat="1" applyAlignment="1">
      <alignment vertical="top"/>
    </xf>
    <xf numFmtId="0" fontId="9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 wrapText="1"/>
    </xf>
    <xf numFmtId="164" fontId="9" fillId="2" borderId="1" xfId="0" applyNumberFormat="1" applyFont="1" applyFill="1" applyBorder="1" applyAlignment="1">
      <alignment horizontal="center" vertical="top" wrapText="1"/>
    </xf>
    <xf numFmtId="164" fontId="9" fillId="2" borderId="2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6" fillId="2" borderId="3" xfId="0" applyFont="1" applyFill="1" applyBorder="1" applyAlignment="1">
      <alignment vertical="top"/>
    </xf>
    <xf numFmtId="14" fontId="6" fillId="2" borderId="3" xfId="0" applyNumberFormat="1" applyFont="1" applyFill="1" applyBorder="1" applyAlignment="1">
      <alignment horizontal="left" vertical="top"/>
    </xf>
    <xf numFmtId="164" fontId="6" fillId="2" borderId="3" xfId="0" applyNumberFormat="1" applyFont="1" applyFill="1" applyBorder="1" applyAlignment="1">
      <alignment vertical="top"/>
    </xf>
    <xf numFmtId="164" fontId="6" fillId="2" borderId="4" xfId="0" applyNumberFormat="1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10" fillId="0" borderId="0" xfId="0" applyFont="1"/>
    <xf numFmtId="0" fontId="11" fillId="0" borderId="0" xfId="0" applyFont="1"/>
    <xf numFmtId="0" fontId="3" fillId="0" borderId="5" xfId="0" applyFont="1" applyBorder="1" applyAlignment="1">
      <alignment vertical="top"/>
    </xf>
    <xf numFmtId="14" fontId="0" fillId="0" borderId="0" xfId="2" applyNumberFormat="1" applyFont="1" applyAlignment="1">
      <alignment horizontal="left"/>
    </xf>
    <xf numFmtId="0" fontId="3" fillId="5" borderId="6" xfId="0" applyFont="1" applyFill="1" applyBorder="1"/>
    <xf numFmtId="9" fontId="3" fillId="0" borderId="0" xfId="0" applyNumberFormat="1" applyFont="1"/>
    <xf numFmtId="14" fontId="0" fillId="0" borderId="0" xfId="0" applyNumberFormat="1" applyAlignment="1">
      <alignment horizontal="left"/>
    </xf>
    <xf numFmtId="14" fontId="3" fillId="3" borderId="6" xfId="0" applyNumberFormat="1" applyFont="1" applyFill="1" applyBorder="1"/>
    <xf numFmtId="43" fontId="3" fillId="3" borderId="6" xfId="2" applyFont="1" applyFill="1" applyBorder="1"/>
    <xf numFmtId="10" fontId="0" fillId="0" borderId="0" xfId="3" applyNumberFormat="1" applyFont="1"/>
    <xf numFmtId="10" fontId="3" fillId="3" borderId="6" xfId="3" applyNumberFormat="1" applyFont="1" applyFill="1" applyBorder="1"/>
    <xf numFmtId="166" fontId="0" fillId="0" borderId="0" xfId="2" applyNumberFormat="1" applyFont="1"/>
    <xf numFmtId="166" fontId="3" fillId="3" borderId="6" xfId="2" applyNumberFormat="1" applyFont="1" applyFill="1" applyBorder="1"/>
    <xf numFmtId="165" fontId="3" fillId="0" borderId="0" xfId="0" applyNumberFormat="1" applyFont="1" applyAlignment="1">
      <alignment vertical="top"/>
    </xf>
    <xf numFmtId="43" fontId="0" fillId="0" borderId="5" xfId="0" applyNumberFormat="1" applyBorder="1"/>
    <xf numFmtId="165" fontId="3" fillId="5" borderId="0" xfId="0" applyNumberFormat="1" applyFont="1" applyFill="1" applyAlignment="1">
      <alignment horizontal="left" vertical="top"/>
    </xf>
    <xf numFmtId="0" fontId="0" fillId="5" borderId="0" xfId="0" applyFill="1" applyAlignment="1">
      <alignment vertical="top"/>
    </xf>
    <xf numFmtId="0" fontId="0" fillId="5" borderId="0" xfId="0" applyFill="1" applyAlignment="1">
      <alignment horizontal="left" vertical="top"/>
    </xf>
  </cellXfs>
  <cellStyles count="4">
    <cellStyle name="Comma" xfId="2" builtinId="3"/>
    <cellStyle name="Hyperlink" xfId="1" builtinId="8"/>
    <cellStyle name="Normal" xfId="0" builtinId="0" customBuiltin="1"/>
    <cellStyle name="Percent" xfId="3" builtinId="5"/>
  </cellStyles>
  <dxfs count="12"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4" formatCode="0.00%"/>
    </dxf>
    <dxf>
      <numFmt numFmtId="19" formatCode="dd/mm/yyyy"/>
      <alignment horizontal="left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F32B406-AA0D-41EE-8718-CE39D7A9CAF0}" name="Table4" displayName="Table4" ref="A23:B27" totalsRowShown="0">
  <autoFilter ref="A23:B27" xr:uid="{EF32B406-AA0D-41EE-8718-CE39D7A9CAF0}"/>
  <tableColumns count="2">
    <tableColumn id="1" xr3:uid="{52C6ADB5-4FC3-4A8C-BD8D-B04893BF96A0}" name="Date" dataDxfId="11"/>
    <tableColumn id="2" xr3:uid="{CF32DAC3-C87E-48CB-BD94-657BC08633C8}" name="BoE rate" dataDxfId="10" dataCellStyle="Perce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9327A77-277A-4E8E-A343-93E731277D7C}" name="FromArray_4" displayName="FromArray_4" ref="J78:N92" totalsRowShown="0">
  <autoFilter ref="J78:N92" xr:uid="{89327A77-277A-4E8E-A343-93E731277D7C}"/>
  <tableColumns count="5">
    <tableColumn id="1" xr3:uid="{8C6E4837-3484-418E-8C55-49982D6CD305}" name="Column1" dataDxfId="9"/>
    <tableColumn id="2" xr3:uid="{2F471973-CAD7-493F-9D86-2A1F393747BB}" name="Column2" dataDxfId="8"/>
    <tableColumn id="3" xr3:uid="{5041E6BA-6134-476B-B9A9-D020CED596DF}" name="Column3" dataDxfId="7"/>
    <tableColumn id="4" xr3:uid="{C8FFA4D6-AF10-480B-97B8-3F13AAAA6F49}" name="Column4" dataDxfId="6"/>
    <tableColumn id="5" xr3:uid="{9B521242-A5A3-4788-B08D-B635D961B5E0}" name="Column5" dataDxf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techcommunity.microsoft.com/t5/excel-blog/announcing-new-text-and-array-functions/ba-p/3186066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s://techcommunity.microsoft.com/t5/excel-blog/preview-of-dynamic-arrays-in-excel/ba-p/252944" TargetMode="External"/><Relationship Id="rId1" Type="http://schemas.openxmlformats.org/officeDocument/2006/relationships/hyperlink" Target="https://techcommunity.microsoft.com/t5/excel-blog/announcing-lambda-helper-functions-lambdas-as-arguments-and-more/ba-p/2576648" TargetMode="External"/><Relationship Id="rId6" Type="http://schemas.openxmlformats.org/officeDocument/2006/relationships/hyperlink" Target="https://www.icaew.com/technical/technology/excel-community/excel-community-articles" TargetMode="External"/><Relationship Id="rId5" Type="http://schemas.openxmlformats.org/officeDocument/2006/relationships/hyperlink" Target="https://www.archive-it.org/collections/15427?show=ArchivedPages&amp;all=%22dynamic+arrays%22&amp;hitsPerDupe=0" TargetMode="External"/><Relationship Id="rId4" Type="http://schemas.openxmlformats.org/officeDocument/2006/relationships/hyperlink" Target="https://support.microsoft.com/en-au/office/dynamic-array-formulas-and-spilled-array-behavior-205c6b06-03ba-4151-89a1-87a7eb36e5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63658-7518-41A9-BD56-DB2C3C38BD8A}">
  <dimension ref="B2:D14"/>
  <sheetViews>
    <sheetView showGridLines="0" tabSelected="1" workbookViewId="0"/>
  </sheetViews>
  <sheetFormatPr defaultRowHeight="23.25" x14ac:dyDescent="0.35"/>
  <cols>
    <col min="1" max="2" width="8.796875" style="29"/>
    <col min="3" max="3" width="2.69921875" style="29" customWidth="1"/>
    <col min="4" max="16384" width="8.796875" style="29"/>
  </cols>
  <sheetData>
    <row r="2" spans="2:4" ht="46.5" x14ac:dyDescent="0.7">
      <c r="B2" s="30" t="s">
        <v>0</v>
      </c>
    </row>
    <row r="4" spans="2:4" x14ac:dyDescent="0.35">
      <c r="C4" s="29" t="s">
        <v>152</v>
      </c>
    </row>
    <row r="6" spans="2:4" x14ac:dyDescent="0.35">
      <c r="D6" s="29" t="s">
        <v>150</v>
      </c>
    </row>
    <row r="8" spans="2:4" x14ac:dyDescent="0.35">
      <c r="D8" s="29" t="s">
        <v>162</v>
      </c>
    </row>
    <row r="10" spans="2:4" x14ac:dyDescent="0.35">
      <c r="D10" s="29" t="s">
        <v>151</v>
      </c>
    </row>
    <row r="12" spans="2:4" x14ac:dyDescent="0.35">
      <c r="C12" s="29" t="s">
        <v>157</v>
      </c>
    </row>
    <row r="14" spans="2:4" x14ac:dyDescent="0.35">
      <c r="C14" s="29" t="s">
        <v>158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5B79E-74FF-4B92-8EBE-51BBF1149A90}">
  <dimension ref="B2:H16"/>
  <sheetViews>
    <sheetView zoomScale="120" zoomScaleNormal="120" workbookViewId="0"/>
  </sheetViews>
  <sheetFormatPr defaultRowHeight="18.75" x14ac:dyDescent="0.3"/>
  <cols>
    <col min="3" max="3" width="8.796875" customWidth="1"/>
    <col min="5" max="5" width="10" customWidth="1"/>
    <col min="6" max="6" width="9.19921875" customWidth="1"/>
    <col min="7" max="7" width="8.796875" customWidth="1"/>
  </cols>
  <sheetData>
    <row r="2" spans="2:8" ht="36" x14ac:dyDescent="0.3">
      <c r="B2" s="15" t="s">
        <v>152</v>
      </c>
    </row>
    <row r="5" spans="2:8" ht="23.25" x14ac:dyDescent="0.35">
      <c r="C5" s="16" t="s">
        <v>118</v>
      </c>
      <c r="E5" t="s">
        <v>116</v>
      </c>
    </row>
    <row r="7" spans="2:8" ht="23.25" x14ac:dyDescent="0.35">
      <c r="C7" s="16" t="s">
        <v>117</v>
      </c>
      <c r="E7" t="s">
        <v>123</v>
      </c>
    </row>
    <row r="11" spans="2:8" x14ac:dyDescent="0.3">
      <c r="E11" t="s">
        <v>122</v>
      </c>
      <c r="F11" t="s">
        <v>120</v>
      </c>
      <c r="G11" t="s">
        <v>121</v>
      </c>
      <c r="H11" t="s">
        <v>163</v>
      </c>
    </row>
    <row r="12" spans="2:8" x14ac:dyDescent="0.3">
      <c r="E12">
        <v>1</v>
      </c>
      <c r="F12">
        <v>10</v>
      </c>
      <c r="G12" cm="1">
        <f t="array" ref="G12:G16">E12:E16*F12:F16</f>
        <v>10</v>
      </c>
      <c r="H12" cm="1">
        <f t="array" ref="H12:H16">_xlfn.ANCHORARRAY(G12)*1.2</f>
        <v>12</v>
      </c>
    </row>
    <row r="13" spans="2:8" x14ac:dyDescent="0.3">
      <c r="E13">
        <v>2</v>
      </c>
      <c r="F13">
        <v>20</v>
      </c>
      <c r="G13">
        <v>40</v>
      </c>
      <c r="H13">
        <v>48</v>
      </c>
    </row>
    <row r="14" spans="2:8" x14ac:dyDescent="0.3">
      <c r="E14">
        <v>3</v>
      </c>
      <c r="F14">
        <v>30</v>
      </c>
      <c r="G14">
        <v>90</v>
      </c>
      <c r="H14">
        <v>108</v>
      </c>
    </row>
    <row r="15" spans="2:8" x14ac:dyDescent="0.3">
      <c r="E15">
        <v>4</v>
      </c>
      <c r="F15">
        <v>40</v>
      </c>
      <c r="G15">
        <v>160</v>
      </c>
      <c r="H15">
        <v>192</v>
      </c>
    </row>
    <row r="16" spans="2:8" x14ac:dyDescent="0.3">
      <c r="E16">
        <v>5</v>
      </c>
      <c r="F16">
        <v>50</v>
      </c>
      <c r="G16">
        <v>250</v>
      </c>
      <c r="H16">
        <v>300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4CF50-0CE1-4798-9FD4-855A33EACF76}">
  <dimension ref="A1:Y55"/>
  <sheetViews>
    <sheetView zoomScale="90" zoomScaleNormal="90" workbookViewId="0">
      <pane ySplit="5" topLeftCell="A6" activePane="bottomLeft" state="frozen"/>
      <selection pane="bottomLeft" activeCell="A6" sqref="A6"/>
    </sheetView>
  </sheetViews>
  <sheetFormatPr defaultRowHeight="18.75" x14ac:dyDescent="0.3"/>
  <cols>
    <col min="1" max="1" width="9.296875" style="10" customWidth="1"/>
    <col min="2" max="2" width="13.19921875" style="10" customWidth="1"/>
    <col min="3" max="3" width="13.59765625" style="10" customWidth="1"/>
    <col min="4" max="4" width="11.19921875" style="10" customWidth="1"/>
    <col min="5" max="5" width="26.69921875" style="18" customWidth="1"/>
    <col min="6" max="6" width="19.19921875" style="18" customWidth="1"/>
    <col min="7" max="7" width="6.5" style="4" customWidth="1"/>
    <col min="8" max="9" width="10.59765625" style="18" customWidth="1"/>
    <col min="10" max="10" width="8.796875" style="4"/>
    <col min="11" max="11" width="9.296875" style="10" customWidth="1"/>
    <col min="12" max="12" width="13.19921875" style="10" customWidth="1"/>
    <col min="13" max="13" width="13.59765625" style="10" customWidth="1"/>
    <col min="14" max="14" width="11.19921875" style="10" customWidth="1"/>
    <col min="15" max="15" width="26.69921875" style="18" customWidth="1"/>
    <col min="16" max="16" width="19.19921875" style="18" customWidth="1"/>
    <col min="17" max="17" width="6.5" style="4" customWidth="1"/>
    <col min="18" max="19" width="10.59765625" style="18" customWidth="1"/>
    <col min="20" max="20" width="8.796875" style="4"/>
    <col min="21" max="21" width="14.59765625" style="4" customWidth="1"/>
    <col min="22" max="23" width="8.796875" style="4"/>
    <col min="24" max="24" width="13.796875" style="4" customWidth="1"/>
    <col min="25" max="16384" width="8.796875" style="4"/>
  </cols>
  <sheetData>
    <row r="1" spans="1:25" ht="26.25" x14ac:dyDescent="0.3">
      <c r="A1" s="9" t="s">
        <v>147</v>
      </c>
      <c r="K1" s="9"/>
    </row>
    <row r="3" spans="1:25" x14ac:dyDescent="0.3">
      <c r="A3" s="17" t="s">
        <v>153</v>
      </c>
      <c r="K3" s="17" t="s">
        <v>61</v>
      </c>
      <c r="U3" s="31" t="s">
        <v>121</v>
      </c>
      <c r="V3" s="31">
        <f>SUM(_xlfn.ANCHORARRAY(V6))</f>
        <v>626050</v>
      </c>
    </row>
    <row r="4" spans="1:25" ht="19.5" thickBot="1" x14ac:dyDescent="0.35"/>
    <row r="5" spans="1:25" s="23" customFormat="1" ht="61.5" thickBot="1" x14ac:dyDescent="0.35">
      <c r="A5" s="19" t="s">
        <v>36</v>
      </c>
      <c r="B5" s="20" t="s">
        <v>119</v>
      </c>
      <c r="C5" s="19" t="s">
        <v>37</v>
      </c>
      <c r="D5" s="19" t="s">
        <v>38</v>
      </c>
      <c r="E5" s="19" t="s">
        <v>39</v>
      </c>
      <c r="F5" s="19" t="s">
        <v>40</v>
      </c>
      <c r="G5" s="19" t="s">
        <v>41</v>
      </c>
      <c r="H5" s="21" t="s">
        <v>42</v>
      </c>
      <c r="I5" s="22" t="s">
        <v>43</v>
      </c>
      <c r="K5" s="19" t="str" cm="1">
        <f t="array" ref="K5:S5">A5:I5</f>
        <v>Invoice Number</v>
      </c>
      <c r="L5" s="20" t="str">
        <v>Invoice date</v>
      </c>
      <c r="M5" s="19" t="str">
        <v>Product Type</v>
      </c>
      <c r="N5" s="19" t="str">
        <v>Product Code</v>
      </c>
      <c r="O5" s="19" t="str">
        <v>Product Description</v>
      </c>
      <c r="P5" s="19" t="str">
        <v>Salesperson Name</v>
      </c>
      <c r="Q5" s="19" t="str">
        <v>Quantity Sold</v>
      </c>
      <c r="R5" s="21" t="str">
        <v>Unit Price (£)</v>
      </c>
      <c r="S5" s="22" t="str">
        <v>Total Sales (£)</v>
      </c>
      <c r="U5" s="19" t="s">
        <v>40</v>
      </c>
      <c r="V5" s="22" t="s">
        <v>43</v>
      </c>
      <c r="X5" s="19" t="s">
        <v>40</v>
      </c>
      <c r="Y5" s="22" t="s">
        <v>43</v>
      </c>
    </row>
    <row r="6" spans="1:25" ht="21" thickBot="1" x14ac:dyDescent="0.35">
      <c r="A6" s="24" t="s">
        <v>110</v>
      </c>
      <c r="B6" s="25">
        <v>44927</v>
      </c>
      <c r="C6" s="24" t="s">
        <v>45</v>
      </c>
      <c r="D6" s="24" t="s">
        <v>51</v>
      </c>
      <c r="E6" s="24" t="s">
        <v>60</v>
      </c>
      <c r="F6" s="24" t="s">
        <v>61</v>
      </c>
      <c r="G6" s="24">
        <v>12</v>
      </c>
      <c r="H6" s="26">
        <v>800</v>
      </c>
      <c r="I6" s="27">
        <v>9600</v>
      </c>
      <c r="K6" s="24" t="str" cm="1">
        <f t="array" ref="K6:S8">_xlfn.TAKE(_xlfn._xlws.SORT(_xlfn._xlws.FILTER(A6:I55,F6:F55=K3),9,-1),3)</f>
        <v>INV047</v>
      </c>
      <c r="L6" s="25">
        <v>44937</v>
      </c>
      <c r="M6" s="24" t="str">
        <v>Electronics</v>
      </c>
      <c r="N6" s="24" t="str">
        <v>PROD004</v>
      </c>
      <c r="O6" s="24" t="str">
        <v>Washing Machine - A+</v>
      </c>
      <c r="P6" s="24" t="str">
        <v>Sarah Brown</v>
      </c>
      <c r="Q6" s="24">
        <v>35</v>
      </c>
      <c r="R6" s="26">
        <v>1200</v>
      </c>
      <c r="S6" s="27">
        <v>42000</v>
      </c>
      <c r="U6" s="4" t="str" cm="1">
        <f t="array" ref="U6:U13">_xlfn.UNIQUE(F6:F55)</f>
        <v>Sarah Brown</v>
      </c>
      <c r="V6" s="4" cm="1">
        <f t="array" ref="V6:V13">SUMIFS(I6:I55,F6:F55,_xlfn.ANCHORARRAY(U6))</f>
        <v>150500</v>
      </c>
      <c r="X6" s="4" t="str" cm="1">
        <f t="array" ref="X6:Y14">_xlfn.VSTACK(_xlfn.HSTACK(_xlfn.ANCHORARRAY(U6),_xlfn.ANCHORARRAY(V6)),U3:V3)</f>
        <v>Sarah Brown</v>
      </c>
      <c r="Y6" s="4">
        <v>150500</v>
      </c>
    </row>
    <row r="7" spans="1:25" ht="21" thickBot="1" x14ac:dyDescent="0.35">
      <c r="A7" s="24" t="s">
        <v>79</v>
      </c>
      <c r="B7" s="25">
        <v>44928</v>
      </c>
      <c r="C7" s="24" t="s">
        <v>80</v>
      </c>
      <c r="D7" s="24" t="s">
        <v>103</v>
      </c>
      <c r="E7" s="24" t="s">
        <v>56</v>
      </c>
      <c r="F7" s="24" t="s">
        <v>63</v>
      </c>
      <c r="G7" s="24">
        <v>5</v>
      </c>
      <c r="H7" s="26">
        <v>600</v>
      </c>
      <c r="I7" s="27">
        <v>-3000</v>
      </c>
      <c r="K7" s="24" t="str">
        <v>INV012</v>
      </c>
      <c r="L7" s="25">
        <v>44941</v>
      </c>
      <c r="M7" s="24" t="str">
        <v>Credit Note</v>
      </c>
      <c r="N7" s="24" t="str">
        <v>PROD002</v>
      </c>
      <c r="O7" s="24" t="str">
        <v>Washing Machine - A+</v>
      </c>
      <c r="P7" s="24" t="str">
        <v>Sarah Brown</v>
      </c>
      <c r="Q7" s="24">
        <v>20</v>
      </c>
      <c r="R7" s="26">
        <v>1200</v>
      </c>
      <c r="S7" s="27">
        <v>24000</v>
      </c>
      <c r="U7" s="4" t="str">
        <v>James Davis</v>
      </c>
      <c r="V7" s="4">
        <v>179200</v>
      </c>
      <c r="X7" s="4" t="str">
        <v>James Davis</v>
      </c>
      <c r="Y7" s="4">
        <v>179200</v>
      </c>
    </row>
    <row r="8" spans="1:25" ht="21" thickBot="1" x14ac:dyDescent="0.35">
      <c r="A8" s="24" t="s">
        <v>74</v>
      </c>
      <c r="B8" s="25">
        <v>44929</v>
      </c>
      <c r="C8" s="24" t="s">
        <v>50</v>
      </c>
      <c r="D8" s="24" t="s">
        <v>55</v>
      </c>
      <c r="E8" s="24" t="s">
        <v>52</v>
      </c>
      <c r="F8" s="24" t="s">
        <v>57</v>
      </c>
      <c r="G8" s="24">
        <v>35</v>
      </c>
      <c r="H8" s="26">
        <v>800</v>
      </c>
      <c r="I8" s="27">
        <v>28000</v>
      </c>
      <c r="K8" s="24" t="str">
        <v>INV020</v>
      </c>
      <c r="L8" s="25">
        <v>44969</v>
      </c>
      <c r="M8" s="24" t="str">
        <v>Electronics</v>
      </c>
      <c r="N8" s="24" t="str">
        <v>PROD002</v>
      </c>
      <c r="O8" s="24" t="str">
        <v>Product B Return</v>
      </c>
      <c r="P8" s="24" t="str">
        <v>Sarah Brown</v>
      </c>
      <c r="Q8" s="24">
        <v>20</v>
      </c>
      <c r="R8" s="26">
        <v>1200</v>
      </c>
      <c r="S8" s="27">
        <v>24000</v>
      </c>
      <c r="U8" s="4" t="str">
        <v>David Lee</v>
      </c>
      <c r="V8" s="4">
        <v>99950</v>
      </c>
      <c r="X8" s="4" t="str">
        <v>David Lee</v>
      </c>
      <c r="Y8" s="4">
        <v>99950</v>
      </c>
    </row>
    <row r="9" spans="1:25" ht="21" thickBot="1" x14ac:dyDescent="0.35">
      <c r="A9" s="24" t="s">
        <v>86</v>
      </c>
      <c r="B9" s="25">
        <v>44930</v>
      </c>
      <c r="C9" s="24" t="s">
        <v>50</v>
      </c>
      <c r="D9" s="24" t="s">
        <v>108</v>
      </c>
      <c r="E9" s="24" t="s">
        <v>60</v>
      </c>
      <c r="F9" s="24" t="s">
        <v>53</v>
      </c>
      <c r="G9" s="24">
        <v>1</v>
      </c>
      <c r="H9" s="26">
        <v>1200</v>
      </c>
      <c r="I9" s="27">
        <v>-1200</v>
      </c>
      <c r="K9" s="24"/>
      <c r="L9" s="25"/>
      <c r="M9" s="24"/>
      <c r="N9" s="24"/>
      <c r="O9" s="24"/>
      <c r="P9" s="24"/>
      <c r="Q9" s="24"/>
      <c r="R9" s="26"/>
      <c r="S9" s="27"/>
      <c r="U9" s="4" t="str">
        <v>Mary Johnson</v>
      </c>
      <c r="V9" s="4">
        <v>136100</v>
      </c>
      <c r="X9" s="4" t="str">
        <v>Mary Johnson</v>
      </c>
      <c r="Y9" s="4">
        <v>136100</v>
      </c>
    </row>
    <row r="10" spans="1:25" ht="21" thickBot="1" x14ac:dyDescent="0.35">
      <c r="A10" s="24" t="s">
        <v>77</v>
      </c>
      <c r="B10" s="25">
        <v>44931</v>
      </c>
      <c r="C10" s="24" t="s">
        <v>45</v>
      </c>
      <c r="D10" s="24" t="s">
        <v>51</v>
      </c>
      <c r="E10" s="24" t="s">
        <v>52</v>
      </c>
      <c r="F10" s="24" t="s">
        <v>165</v>
      </c>
      <c r="G10" s="24">
        <v>14</v>
      </c>
      <c r="H10" s="26">
        <v>350</v>
      </c>
      <c r="I10" s="27">
        <v>4900</v>
      </c>
      <c r="K10" s="24"/>
      <c r="L10" s="25"/>
      <c r="M10" s="24"/>
      <c r="N10" s="24"/>
      <c r="O10" s="24"/>
      <c r="P10" s="24"/>
      <c r="Q10" s="24"/>
      <c r="R10" s="26"/>
      <c r="S10" s="27"/>
      <c r="U10" s="4" t="str">
        <v>Tom Edmunds</v>
      </c>
      <c r="V10" s="4">
        <v>4900</v>
      </c>
      <c r="X10" s="4" t="str">
        <v>Tom Edmunds</v>
      </c>
      <c r="Y10" s="4">
        <v>4900</v>
      </c>
    </row>
    <row r="11" spans="1:25" ht="21" thickBot="1" x14ac:dyDescent="0.35">
      <c r="A11" s="24" t="s">
        <v>97</v>
      </c>
      <c r="B11" s="25">
        <v>44932</v>
      </c>
      <c r="C11" s="24" t="s">
        <v>50</v>
      </c>
      <c r="D11" s="24" t="s">
        <v>46</v>
      </c>
      <c r="E11" s="24" t="s">
        <v>56</v>
      </c>
      <c r="F11" s="24" t="s">
        <v>63</v>
      </c>
      <c r="G11" s="24">
        <v>10</v>
      </c>
      <c r="H11" s="26">
        <v>800</v>
      </c>
      <c r="I11" s="27">
        <v>8000</v>
      </c>
      <c r="K11" s="24"/>
      <c r="L11" s="25"/>
      <c r="M11" s="24"/>
      <c r="N11" s="24"/>
      <c r="O11" s="24"/>
      <c r="P11" s="24"/>
      <c r="Q11" s="24"/>
      <c r="R11" s="26"/>
      <c r="S11" s="27"/>
      <c r="U11" s="4" t="str">
        <v>John Smith</v>
      </c>
      <c r="V11" s="4">
        <v>33000</v>
      </c>
      <c r="X11" s="4" t="str">
        <v>John Smith</v>
      </c>
      <c r="Y11" s="4">
        <v>33000</v>
      </c>
    </row>
    <row r="12" spans="1:25" ht="21" thickBot="1" x14ac:dyDescent="0.35">
      <c r="A12" s="24" t="s">
        <v>73</v>
      </c>
      <c r="B12" s="25">
        <v>44933</v>
      </c>
      <c r="C12" s="24" t="s">
        <v>45</v>
      </c>
      <c r="D12" s="24" t="s">
        <v>59</v>
      </c>
      <c r="E12" s="24" t="s">
        <v>52</v>
      </c>
      <c r="F12" s="24" t="s">
        <v>48</v>
      </c>
      <c r="G12" s="24">
        <v>12</v>
      </c>
      <c r="H12" s="26">
        <v>350</v>
      </c>
      <c r="I12" s="27">
        <v>4200</v>
      </c>
      <c r="K12" s="24"/>
      <c r="L12" s="25"/>
      <c r="M12" s="24"/>
      <c r="N12" s="24"/>
      <c r="O12" s="24"/>
      <c r="P12" s="24"/>
      <c r="Q12" s="24"/>
      <c r="R12" s="26"/>
      <c r="S12" s="27"/>
      <c r="U12" s="4" t="str">
        <v>Jane Smith</v>
      </c>
      <c r="V12" s="4">
        <v>4800</v>
      </c>
      <c r="X12" s="4" t="str">
        <v>Jane Smith</v>
      </c>
      <c r="Y12" s="4">
        <v>4800</v>
      </c>
    </row>
    <row r="13" spans="1:25" ht="21" thickBot="1" x14ac:dyDescent="0.35">
      <c r="A13" s="24" t="s">
        <v>101</v>
      </c>
      <c r="B13" s="25">
        <v>44934</v>
      </c>
      <c r="C13" s="24" t="s">
        <v>50</v>
      </c>
      <c r="D13" s="24" t="s">
        <v>51</v>
      </c>
      <c r="E13" s="24" t="s">
        <v>60</v>
      </c>
      <c r="F13" s="24" t="s">
        <v>154</v>
      </c>
      <c r="G13" s="24">
        <v>6</v>
      </c>
      <c r="H13" s="26">
        <v>800</v>
      </c>
      <c r="I13" s="27">
        <v>4800</v>
      </c>
      <c r="K13" s="24"/>
      <c r="L13" s="25"/>
      <c r="M13" s="24"/>
      <c r="N13" s="24"/>
      <c r="O13" s="24"/>
      <c r="P13" s="24"/>
      <c r="Q13" s="24"/>
      <c r="R13" s="26"/>
      <c r="S13" s="27"/>
      <c r="U13" s="4" t="str">
        <v>James Smith</v>
      </c>
      <c r="V13" s="4">
        <v>17600</v>
      </c>
      <c r="X13" s="4" t="str">
        <v>James Smith</v>
      </c>
      <c r="Y13" s="4">
        <v>17600</v>
      </c>
    </row>
    <row r="14" spans="1:25" ht="21" thickBot="1" x14ac:dyDescent="0.35">
      <c r="A14" s="24" t="s">
        <v>95</v>
      </c>
      <c r="B14" s="25">
        <v>44935</v>
      </c>
      <c r="C14" s="24" t="s">
        <v>50</v>
      </c>
      <c r="D14" s="24" t="s">
        <v>55</v>
      </c>
      <c r="E14" s="24" t="s">
        <v>47</v>
      </c>
      <c r="F14" s="24" t="s">
        <v>63</v>
      </c>
      <c r="G14" s="24">
        <v>15</v>
      </c>
      <c r="H14" s="26">
        <v>1200</v>
      </c>
      <c r="I14" s="27">
        <v>18000</v>
      </c>
      <c r="K14" s="24"/>
      <c r="L14" s="25"/>
      <c r="M14" s="24"/>
      <c r="N14" s="24"/>
      <c r="O14" s="24"/>
      <c r="P14" s="24"/>
      <c r="Q14" s="24"/>
      <c r="R14" s="26"/>
      <c r="S14" s="27"/>
      <c r="X14" s="4" t="str">
        <v>Total</v>
      </c>
      <c r="Y14" s="4">
        <v>626050</v>
      </c>
    </row>
    <row r="15" spans="1:25" ht="21" thickBot="1" x14ac:dyDescent="0.35">
      <c r="A15" s="24" t="s">
        <v>72</v>
      </c>
      <c r="B15" s="25">
        <v>44936</v>
      </c>
      <c r="C15" s="24" t="s">
        <v>45</v>
      </c>
      <c r="D15" s="24" t="s">
        <v>55</v>
      </c>
      <c r="E15" s="24" t="s">
        <v>52</v>
      </c>
      <c r="F15" s="24" t="s">
        <v>164</v>
      </c>
      <c r="G15" s="24">
        <v>22</v>
      </c>
      <c r="H15" s="26">
        <v>800</v>
      </c>
      <c r="I15" s="27">
        <v>17600</v>
      </c>
      <c r="K15" s="24"/>
      <c r="L15" s="25"/>
      <c r="M15" s="24"/>
      <c r="N15" s="24"/>
      <c r="O15" s="24"/>
      <c r="P15" s="24"/>
      <c r="Q15" s="24"/>
      <c r="R15" s="26"/>
      <c r="S15" s="27"/>
    </row>
    <row r="16" spans="1:25" ht="21" thickBot="1" x14ac:dyDescent="0.35">
      <c r="A16" s="24" t="s">
        <v>109</v>
      </c>
      <c r="B16" s="25">
        <v>44937</v>
      </c>
      <c r="C16" s="24" t="s">
        <v>45</v>
      </c>
      <c r="D16" s="24" t="s">
        <v>59</v>
      </c>
      <c r="E16" s="24" t="s">
        <v>60</v>
      </c>
      <c r="F16" s="24" t="s">
        <v>61</v>
      </c>
      <c r="G16" s="24">
        <v>35</v>
      </c>
      <c r="H16" s="26">
        <v>1200</v>
      </c>
      <c r="I16" s="27">
        <v>42000</v>
      </c>
      <c r="K16" s="24"/>
      <c r="L16" s="25"/>
      <c r="M16" s="24"/>
      <c r="N16" s="24"/>
      <c r="O16" s="24"/>
      <c r="P16" s="24"/>
      <c r="Q16" s="24"/>
      <c r="R16" s="26"/>
      <c r="S16" s="27"/>
    </row>
    <row r="17" spans="1:19" ht="21" thickBot="1" x14ac:dyDescent="0.35">
      <c r="A17" s="24" t="s">
        <v>49</v>
      </c>
      <c r="B17" s="25">
        <v>44938</v>
      </c>
      <c r="C17" s="24" t="s">
        <v>45</v>
      </c>
      <c r="D17" s="24" t="s">
        <v>59</v>
      </c>
      <c r="E17" s="24" t="s">
        <v>52</v>
      </c>
      <c r="F17" s="24" t="s">
        <v>53</v>
      </c>
      <c r="G17" s="24">
        <v>7</v>
      </c>
      <c r="H17" s="26">
        <v>350</v>
      </c>
      <c r="I17" s="27">
        <v>2450</v>
      </c>
      <c r="K17" s="24"/>
      <c r="L17" s="25"/>
      <c r="M17" s="24"/>
      <c r="N17" s="24"/>
      <c r="O17" s="24"/>
      <c r="P17" s="24"/>
      <c r="Q17" s="24"/>
      <c r="R17" s="26"/>
      <c r="S17" s="27"/>
    </row>
    <row r="18" spans="1:19" ht="21" thickBot="1" x14ac:dyDescent="0.35">
      <c r="A18" s="24" t="s">
        <v>54</v>
      </c>
      <c r="B18" s="25">
        <v>44939</v>
      </c>
      <c r="C18" s="24" t="s">
        <v>50</v>
      </c>
      <c r="D18" s="24" t="s">
        <v>51</v>
      </c>
      <c r="E18" s="24" t="s">
        <v>47</v>
      </c>
      <c r="F18" s="24" t="s">
        <v>63</v>
      </c>
      <c r="G18" s="24">
        <v>30</v>
      </c>
      <c r="H18" s="26">
        <v>800</v>
      </c>
      <c r="I18" s="27">
        <v>24000</v>
      </c>
      <c r="K18" s="24"/>
      <c r="L18" s="25"/>
      <c r="M18" s="24"/>
      <c r="N18" s="24"/>
      <c r="O18" s="24"/>
      <c r="P18" s="24"/>
      <c r="Q18" s="24"/>
      <c r="R18" s="26"/>
      <c r="S18" s="27"/>
    </row>
    <row r="19" spans="1:19" ht="21" thickBot="1" x14ac:dyDescent="0.35">
      <c r="A19" s="24" t="s">
        <v>100</v>
      </c>
      <c r="B19" s="25">
        <v>44940</v>
      </c>
      <c r="C19" s="24" t="s">
        <v>50</v>
      </c>
      <c r="D19" s="24" t="s">
        <v>46</v>
      </c>
      <c r="E19" s="24" t="s">
        <v>52</v>
      </c>
      <c r="F19" s="24" t="s">
        <v>48</v>
      </c>
      <c r="G19" s="24">
        <v>18</v>
      </c>
      <c r="H19" s="26">
        <v>800</v>
      </c>
      <c r="I19" s="27">
        <v>14400</v>
      </c>
      <c r="K19" s="24"/>
      <c r="L19" s="25"/>
      <c r="M19" s="24"/>
      <c r="N19" s="24"/>
      <c r="O19" s="24"/>
      <c r="P19" s="24"/>
      <c r="Q19" s="24"/>
      <c r="R19" s="26"/>
      <c r="S19" s="27"/>
    </row>
    <row r="20" spans="1:19" ht="21" thickBot="1" x14ac:dyDescent="0.35">
      <c r="A20" s="24" t="s">
        <v>70</v>
      </c>
      <c r="B20" s="25">
        <v>44941</v>
      </c>
      <c r="C20" s="24" t="s">
        <v>80</v>
      </c>
      <c r="D20" s="24" t="s">
        <v>51</v>
      </c>
      <c r="E20" s="24" t="s">
        <v>60</v>
      </c>
      <c r="F20" s="24" t="s">
        <v>61</v>
      </c>
      <c r="G20" s="24">
        <v>20</v>
      </c>
      <c r="H20" s="26">
        <v>1200</v>
      </c>
      <c r="I20" s="27">
        <v>24000</v>
      </c>
      <c r="K20" s="24"/>
      <c r="L20" s="25"/>
      <c r="M20" s="24"/>
      <c r="N20" s="24"/>
      <c r="O20" s="24"/>
      <c r="P20" s="24"/>
      <c r="Q20" s="24"/>
      <c r="R20" s="26"/>
      <c r="S20" s="27"/>
    </row>
    <row r="21" spans="1:19" ht="21" thickBot="1" x14ac:dyDescent="0.35">
      <c r="A21" s="24" t="s">
        <v>105</v>
      </c>
      <c r="B21" s="25">
        <v>44942</v>
      </c>
      <c r="C21" s="24" t="s">
        <v>45</v>
      </c>
      <c r="D21" s="24" t="s">
        <v>59</v>
      </c>
      <c r="E21" s="24" t="s">
        <v>60</v>
      </c>
      <c r="F21" s="24" t="s">
        <v>63</v>
      </c>
      <c r="G21" s="24">
        <v>32</v>
      </c>
      <c r="H21" s="26">
        <v>1200</v>
      </c>
      <c r="I21" s="27">
        <v>38400</v>
      </c>
      <c r="K21" s="24"/>
      <c r="L21" s="25"/>
      <c r="M21" s="24"/>
      <c r="N21" s="24"/>
      <c r="O21" s="24"/>
      <c r="P21" s="24"/>
      <c r="Q21" s="24"/>
      <c r="R21" s="26"/>
      <c r="S21" s="27"/>
    </row>
    <row r="22" spans="1:19" ht="21" thickBot="1" x14ac:dyDescent="0.35">
      <c r="A22" s="24" t="s">
        <v>94</v>
      </c>
      <c r="B22" s="25">
        <v>44943</v>
      </c>
      <c r="C22" s="24" t="s">
        <v>50</v>
      </c>
      <c r="D22" s="24" t="s">
        <v>51</v>
      </c>
      <c r="E22" s="24" t="s">
        <v>87</v>
      </c>
      <c r="F22" s="24" t="s">
        <v>57</v>
      </c>
      <c r="G22" s="24">
        <v>25</v>
      </c>
      <c r="H22" s="26">
        <v>1200</v>
      </c>
      <c r="I22" s="27">
        <v>30000</v>
      </c>
      <c r="K22" s="24"/>
      <c r="L22" s="25"/>
      <c r="M22" s="24"/>
      <c r="N22" s="24"/>
      <c r="O22" s="24"/>
      <c r="P22" s="24"/>
      <c r="Q22" s="24"/>
      <c r="R22" s="26"/>
      <c r="S22" s="27"/>
    </row>
    <row r="23" spans="1:19" ht="21" thickBot="1" x14ac:dyDescent="0.35">
      <c r="A23" s="24" t="s">
        <v>67</v>
      </c>
      <c r="B23" s="25">
        <v>44944</v>
      </c>
      <c r="C23" s="24" t="s">
        <v>50</v>
      </c>
      <c r="D23" s="24" t="s">
        <v>46</v>
      </c>
      <c r="E23" s="24" t="s">
        <v>47</v>
      </c>
      <c r="F23" s="24" t="s">
        <v>48</v>
      </c>
      <c r="G23" s="24">
        <v>40</v>
      </c>
      <c r="H23" s="26">
        <v>350</v>
      </c>
      <c r="I23" s="27">
        <v>14000</v>
      </c>
      <c r="K23" s="24"/>
      <c r="L23" s="25"/>
      <c r="M23" s="24"/>
      <c r="N23" s="24"/>
      <c r="O23" s="24"/>
      <c r="P23" s="24"/>
      <c r="Q23" s="24"/>
      <c r="R23" s="26"/>
      <c r="S23" s="27"/>
    </row>
    <row r="24" spans="1:19" ht="21" thickBot="1" x14ac:dyDescent="0.35">
      <c r="A24" s="24" t="s">
        <v>107</v>
      </c>
      <c r="B24" s="25">
        <v>44945</v>
      </c>
      <c r="C24" s="24" t="s">
        <v>45</v>
      </c>
      <c r="D24" s="24" t="s">
        <v>59</v>
      </c>
      <c r="E24" s="24" t="s">
        <v>52</v>
      </c>
      <c r="F24" s="24" t="s">
        <v>63</v>
      </c>
      <c r="G24" s="24">
        <v>45</v>
      </c>
      <c r="H24" s="26">
        <v>350</v>
      </c>
      <c r="I24" s="27">
        <v>15750</v>
      </c>
      <c r="K24" s="24"/>
      <c r="L24" s="25"/>
      <c r="M24" s="24"/>
      <c r="N24" s="24"/>
      <c r="O24" s="24"/>
      <c r="P24" s="24"/>
      <c r="Q24" s="24"/>
      <c r="R24" s="26"/>
      <c r="S24" s="27"/>
    </row>
    <row r="25" spans="1:19" ht="21" thickBot="1" x14ac:dyDescent="0.35">
      <c r="A25" s="24" t="s">
        <v>68</v>
      </c>
      <c r="B25" s="25">
        <v>44946</v>
      </c>
      <c r="C25" s="24" t="s">
        <v>50</v>
      </c>
      <c r="D25" s="24" t="s">
        <v>46</v>
      </c>
      <c r="E25" s="24" t="s">
        <v>47</v>
      </c>
      <c r="F25" s="24" t="s">
        <v>61</v>
      </c>
      <c r="G25" s="24">
        <v>24</v>
      </c>
      <c r="H25" s="26">
        <v>800</v>
      </c>
      <c r="I25" s="27">
        <v>19200</v>
      </c>
      <c r="K25" s="24"/>
      <c r="L25" s="25"/>
      <c r="M25" s="24"/>
      <c r="N25" s="24"/>
      <c r="O25" s="24"/>
      <c r="P25" s="24"/>
      <c r="Q25" s="24"/>
      <c r="R25" s="26"/>
      <c r="S25" s="27"/>
    </row>
    <row r="26" spans="1:19" ht="21" thickBot="1" x14ac:dyDescent="0.35">
      <c r="A26" s="24" t="s">
        <v>44</v>
      </c>
      <c r="B26" s="25">
        <v>44947</v>
      </c>
      <c r="C26" s="24" t="s">
        <v>45</v>
      </c>
      <c r="D26" s="24" t="s">
        <v>59</v>
      </c>
      <c r="E26" s="24" t="s">
        <v>47</v>
      </c>
      <c r="F26" s="24" t="s">
        <v>57</v>
      </c>
      <c r="G26" s="24">
        <v>10</v>
      </c>
      <c r="H26" s="26">
        <v>1200</v>
      </c>
      <c r="I26" s="27">
        <v>12000</v>
      </c>
      <c r="K26" s="24"/>
      <c r="L26" s="25"/>
      <c r="M26" s="24"/>
      <c r="N26" s="24"/>
      <c r="O26" s="24"/>
      <c r="P26" s="24"/>
      <c r="Q26" s="24"/>
      <c r="R26" s="26"/>
      <c r="S26" s="27"/>
    </row>
    <row r="27" spans="1:19" ht="21" thickBot="1" x14ac:dyDescent="0.35">
      <c r="A27" s="24" t="s">
        <v>111</v>
      </c>
      <c r="B27" s="25">
        <v>44948</v>
      </c>
      <c r="C27" s="24" t="s">
        <v>50</v>
      </c>
      <c r="D27" s="24" t="s">
        <v>55</v>
      </c>
      <c r="E27" s="24" t="s">
        <v>47</v>
      </c>
      <c r="F27" s="24" t="s">
        <v>53</v>
      </c>
      <c r="G27" s="24">
        <v>8</v>
      </c>
      <c r="H27" s="26">
        <v>600</v>
      </c>
      <c r="I27" s="27">
        <v>4800</v>
      </c>
      <c r="K27" s="24"/>
      <c r="L27" s="25"/>
      <c r="M27" s="24"/>
      <c r="N27" s="24"/>
      <c r="O27" s="24"/>
      <c r="P27" s="24"/>
      <c r="Q27" s="24"/>
      <c r="R27" s="26"/>
      <c r="S27" s="27"/>
    </row>
    <row r="28" spans="1:19" ht="21" thickBot="1" x14ac:dyDescent="0.35">
      <c r="A28" s="24" t="s">
        <v>69</v>
      </c>
      <c r="B28" s="25">
        <v>44949</v>
      </c>
      <c r="C28" s="24" t="s">
        <v>80</v>
      </c>
      <c r="D28" s="24" t="s">
        <v>55</v>
      </c>
      <c r="E28" s="24" t="s">
        <v>52</v>
      </c>
      <c r="F28" s="24" t="s">
        <v>53</v>
      </c>
      <c r="G28" s="24">
        <v>18</v>
      </c>
      <c r="H28" s="26">
        <v>1200</v>
      </c>
      <c r="I28" s="27">
        <v>21600</v>
      </c>
      <c r="K28" s="24"/>
      <c r="L28" s="25"/>
      <c r="M28" s="24"/>
      <c r="N28" s="24"/>
      <c r="O28" s="24"/>
      <c r="P28" s="24"/>
      <c r="Q28" s="24"/>
      <c r="R28" s="26"/>
      <c r="S28" s="27"/>
    </row>
    <row r="29" spans="1:19" ht="21" thickBot="1" x14ac:dyDescent="0.35">
      <c r="A29" s="24" t="s">
        <v>103</v>
      </c>
      <c r="B29" s="25">
        <v>44950</v>
      </c>
      <c r="C29" s="24" t="s">
        <v>80</v>
      </c>
      <c r="D29" s="24" t="s">
        <v>98</v>
      </c>
      <c r="E29" s="24" t="s">
        <v>81</v>
      </c>
      <c r="F29" s="24" t="s">
        <v>61</v>
      </c>
      <c r="G29" s="24">
        <v>2</v>
      </c>
      <c r="H29" s="26">
        <v>350</v>
      </c>
      <c r="I29" s="27">
        <v>-700</v>
      </c>
      <c r="K29" s="24"/>
      <c r="L29" s="25"/>
      <c r="M29" s="24"/>
      <c r="N29" s="24"/>
      <c r="O29" s="24"/>
      <c r="P29" s="24"/>
      <c r="Q29" s="24"/>
      <c r="R29" s="26"/>
      <c r="S29" s="27"/>
    </row>
    <row r="30" spans="1:19" ht="21" thickBot="1" x14ac:dyDescent="0.35">
      <c r="A30" s="24" t="s">
        <v>66</v>
      </c>
      <c r="B30" s="25">
        <v>44951</v>
      </c>
      <c r="C30" s="24" t="s">
        <v>50</v>
      </c>
      <c r="D30" s="24" t="s">
        <v>51</v>
      </c>
      <c r="E30" s="24" t="s">
        <v>52</v>
      </c>
      <c r="F30" s="24" t="s">
        <v>53</v>
      </c>
      <c r="G30" s="24">
        <v>29</v>
      </c>
      <c r="H30" s="26">
        <v>1200</v>
      </c>
      <c r="I30" s="27">
        <v>34800</v>
      </c>
      <c r="K30" s="24"/>
      <c r="L30" s="25"/>
      <c r="M30" s="24"/>
      <c r="N30" s="24"/>
      <c r="O30" s="24"/>
      <c r="P30" s="24"/>
      <c r="Q30" s="24"/>
      <c r="R30" s="26"/>
      <c r="S30" s="27"/>
    </row>
    <row r="31" spans="1:19" ht="21" thickBot="1" x14ac:dyDescent="0.35">
      <c r="A31" s="24" t="s">
        <v>84</v>
      </c>
      <c r="B31" s="25">
        <v>44952</v>
      </c>
      <c r="C31" s="24" t="s">
        <v>50</v>
      </c>
      <c r="D31" s="24" t="s">
        <v>46</v>
      </c>
      <c r="E31" s="24" t="s">
        <v>47</v>
      </c>
      <c r="F31" s="24" t="s">
        <v>57</v>
      </c>
      <c r="G31" s="24">
        <v>18</v>
      </c>
      <c r="H31" s="26">
        <v>1200</v>
      </c>
      <c r="I31" s="27">
        <v>21600</v>
      </c>
      <c r="K31" s="24"/>
      <c r="L31" s="25"/>
      <c r="M31" s="24"/>
      <c r="N31" s="24"/>
      <c r="O31" s="24"/>
      <c r="P31" s="24"/>
      <c r="Q31" s="24"/>
      <c r="R31" s="26"/>
      <c r="S31" s="27"/>
    </row>
    <row r="32" spans="1:19" ht="21" thickBot="1" x14ac:dyDescent="0.35">
      <c r="A32" s="24" t="s">
        <v>104</v>
      </c>
      <c r="B32" s="25">
        <v>44953</v>
      </c>
      <c r="C32" s="24" t="s">
        <v>45</v>
      </c>
      <c r="D32" s="24" t="s">
        <v>46</v>
      </c>
      <c r="E32" s="24" t="s">
        <v>56</v>
      </c>
      <c r="F32" s="24" t="s">
        <v>57</v>
      </c>
      <c r="G32" s="24">
        <v>10</v>
      </c>
      <c r="H32" s="26">
        <v>800</v>
      </c>
      <c r="I32" s="27">
        <v>8000</v>
      </c>
      <c r="K32" s="24"/>
      <c r="L32" s="25"/>
      <c r="M32" s="24"/>
      <c r="N32" s="24"/>
      <c r="O32" s="24"/>
      <c r="P32" s="24"/>
      <c r="Q32" s="24"/>
      <c r="R32" s="26"/>
      <c r="S32" s="27"/>
    </row>
    <row r="33" spans="1:19" ht="21" thickBot="1" x14ac:dyDescent="0.35">
      <c r="A33" s="24" t="s">
        <v>85</v>
      </c>
      <c r="B33" s="25">
        <v>44954</v>
      </c>
      <c r="C33" s="24" t="s">
        <v>50</v>
      </c>
      <c r="D33" s="24" t="s">
        <v>51</v>
      </c>
      <c r="E33" s="24" t="s">
        <v>52</v>
      </c>
      <c r="F33" s="24" t="s">
        <v>57</v>
      </c>
      <c r="G33" s="24">
        <v>7</v>
      </c>
      <c r="H33" s="26">
        <v>350</v>
      </c>
      <c r="I33" s="27">
        <v>2450</v>
      </c>
      <c r="K33" s="24"/>
      <c r="L33" s="25"/>
      <c r="M33" s="24"/>
      <c r="N33" s="24"/>
      <c r="O33" s="24"/>
      <c r="P33" s="24"/>
      <c r="Q33" s="24"/>
      <c r="R33" s="26"/>
      <c r="S33" s="27"/>
    </row>
    <row r="34" spans="1:19" ht="21" thickBot="1" x14ac:dyDescent="0.35">
      <c r="A34" s="24" t="s">
        <v>112</v>
      </c>
      <c r="B34" s="25">
        <v>44955</v>
      </c>
      <c r="C34" s="24" t="s">
        <v>45</v>
      </c>
      <c r="D34" s="24" t="s">
        <v>55</v>
      </c>
      <c r="E34" s="24" t="s">
        <v>47</v>
      </c>
      <c r="F34" s="24" t="s">
        <v>63</v>
      </c>
      <c r="G34" s="24">
        <v>24</v>
      </c>
      <c r="H34" s="26">
        <v>600</v>
      </c>
      <c r="I34" s="27">
        <v>14400</v>
      </c>
      <c r="K34" s="24"/>
      <c r="L34" s="25"/>
      <c r="M34" s="24"/>
      <c r="N34" s="24"/>
      <c r="O34" s="24"/>
      <c r="P34" s="24"/>
      <c r="Q34" s="24"/>
      <c r="R34" s="26"/>
      <c r="S34" s="27"/>
    </row>
    <row r="35" spans="1:19" ht="21" thickBot="1" x14ac:dyDescent="0.35">
      <c r="A35" s="24" t="s">
        <v>83</v>
      </c>
      <c r="B35" s="25">
        <v>44956</v>
      </c>
      <c r="C35" s="24" t="s">
        <v>50</v>
      </c>
      <c r="D35" s="24" t="s">
        <v>55</v>
      </c>
      <c r="E35" s="24" t="s">
        <v>56</v>
      </c>
      <c r="F35" s="24" t="s">
        <v>53</v>
      </c>
      <c r="G35" s="24">
        <v>5</v>
      </c>
      <c r="H35" s="26">
        <v>350</v>
      </c>
      <c r="I35" s="27">
        <v>1750</v>
      </c>
      <c r="K35" s="24"/>
      <c r="L35" s="25"/>
      <c r="M35" s="24"/>
      <c r="N35" s="24"/>
      <c r="O35" s="24"/>
      <c r="P35" s="24"/>
      <c r="Q35" s="24"/>
      <c r="R35" s="26"/>
      <c r="S35" s="27"/>
    </row>
    <row r="36" spans="1:19" ht="21" thickBot="1" x14ac:dyDescent="0.35">
      <c r="A36" s="24" t="s">
        <v>106</v>
      </c>
      <c r="B36" s="25">
        <v>44957</v>
      </c>
      <c r="C36" s="24" t="s">
        <v>50</v>
      </c>
      <c r="D36" s="24" t="s">
        <v>55</v>
      </c>
      <c r="E36" s="24" t="s">
        <v>56</v>
      </c>
      <c r="F36" s="24" t="s">
        <v>53</v>
      </c>
      <c r="G36" s="24">
        <v>12</v>
      </c>
      <c r="H36" s="26">
        <v>800</v>
      </c>
      <c r="I36" s="27">
        <v>9600</v>
      </c>
      <c r="K36" s="24"/>
      <c r="L36" s="25"/>
      <c r="M36" s="24"/>
      <c r="N36" s="24"/>
      <c r="O36" s="24"/>
      <c r="P36" s="24"/>
      <c r="Q36" s="24"/>
      <c r="R36" s="26"/>
      <c r="S36" s="27"/>
    </row>
    <row r="37" spans="1:19" ht="21" thickBot="1" x14ac:dyDescent="0.35">
      <c r="A37" s="24" t="s">
        <v>99</v>
      </c>
      <c r="B37" s="25">
        <v>44958</v>
      </c>
      <c r="C37" s="24" t="s">
        <v>50</v>
      </c>
      <c r="D37" s="24" t="s">
        <v>51</v>
      </c>
      <c r="E37" s="24" t="s">
        <v>47</v>
      </c>
      <c r="F37" s="24" t="s">
        <v>53</v>
      </c>
      <c r="G37" s="24">
        <v>50</v>
      </c>
      <c r="H37" s="26">
        <v>800</v>
      </c>
      <c r="I37" s="27">
        <v>40000</v>
      </c>
      <c r="K37" s="24"/>
      <c r="L37" s="25"/>
      <c r="M37" s="24"/>
      <c r="N37" s="24"/>
      <c r="O37" s="24"/>
      <c r="P37" s="24"/>
      <c r="Q37" s="24"/>
      <c r="R37" s="26"/>
      <c r="S37" s="27"/>
    </row>
    <row r="38" spans="1:19" ht="21" thickBot="1" x14ac:dyDescent="0.35">
      <c r="A38" s="24" t="s">
        <v>71</v>
      </c>
      <c r="B38" s="25">
        <v>44959</v>
      </c>
      <c r="C38" s="24" t="s">
        <v>45</v>
      </c>
      <c r="D38" s="24" t="s">
        <v>51</v>
      </c>
      <c r="E38" s="24" t="s">
        <v>60</v>
      </c>
      <c r="F38" s="24" t="s">
        <v>53</v>
      </c>
      <c r="G38" s="24">
        <v>5</v>
      </c>
      <c r="H38" s="26">
        <v>600</v>
      </c>
      <c r="I38" s="27">
        <v>3000</v>
      </c>
      <c r="K38" s="24"/>
      <c r="L38" s="25"/>
      <c r="M38" s="24"/>
      <c r="N38" s="24"/>
      <c r="O38" s="24"/>
      <c r="P38" s="24"/>
      <c r="Q38" s="24"/>
      <c r="R38" s="26"/>
      <c r="S38" s="27"/>
    </row>
    <row r="39" spans="1:19" ht="21" thickBot="1" x14ac:dyDescent="0.35">
      <c r="A39" s="24" t="s">
        <v>89</v>
      </c>
      <c r="B39" s="25">
        <v>44960</v>
      </c>
      <c r="C39" s="24" t="s">
        <v>50</v>
      </c>
      <c r="D39" s="24" t="s">
        <v>46</v>
      </c>
      <c r="E39" s="24" t="s">
        <v>60</v>
      </c>
      <c r="F39" s="24" t="s">
        <v>53</v>
      </c>
      <c r="G39" s="24">
        <v>14</v>
      </c>
      <c r="H39" s="26">
        <v>350</v>
      </c>
      <c r="I39" s="27">
        <v>4900</v>
      </c>
      <c r="K39" s="24"/>
      <c r="L39" s="25"/>
      <c r="M39" s="24"/>
      <c r="N39" s="24"/>
      <c r="O39" s="24"/>
      <c r="P39" s="24"/>
      <c r="Q39" s="24"/>
      <c r="R39" s="26"/>
      <c r="S39" s="27"/>
    </row>
    <row r="40" spans="1:19" ht="21" thickBot="1" x14ac:dyDescent="0.35">
      <c r="A40" s="24" t="s">
        <v>91</v>
      </c>
      <c r="B40" s="25">
        <v>44961</v>
      </c>
      <c r="C40" s="24" t="s">
        <v>45</v>
      </c>
      <c r="D40" s="24" t="s">
        <v>59</v>
      </c>
      <c r="E40" s="24" t="s">
        <v>56</v>
      </c>
      <c r="F40" s="24" t="s">
        <v>63</v>
      </c>
      <c r="G40" s="24">
        <v>27</v>
      </c>
      <c r="H40" s="26">
        <v>600</v>
      </c>
      <c r="I40" s="27">
        <v>16200</v>
      </c>
      <c r="K40" s="24"/>
      <c r="L40" s="25"/>
      <c r="M40" s="24"/>
      <c r="N40" s="24"/>
      <c r="O40" s="24"/>
      <c r="P40" s="24"/>
      <c r="Q40" s="24"/>
      <c r="R40" s="26"/>
      <c r="S40" s="27"/>
    </row>
    <row r="41" spans="1:19" ht="21" thickBot="1" x14ac:dyDescent="0.35">
      <c r="A41" s="24" t="s">
        <v>62</v>
      </c>
      <c r="B41" s="25">
        <v>44962</v>
      </c>
      <c r="C41" s="24" t="s">
        <v>80</v>
      </c>
      <c r="D41" s="24" t="s">
        <v>59</v>
      </c>
      <c r="E41" s="24" t="s">
        <v>52</v>
      </c>
      <c r="F41" s="24" t="s">
        <v>63</v>
      </c>
      <c r="G41" s="24">
        <v>38</v>
      </c>
      <c r="H41" s="26">
        <v>800</v>
      </c>
      <c r="I41" s="27">
        <v>30400</v>
      </c>
      <c r="K41" s="24"/>
      <c r="L41" s="25"/>
      <c r="M41" s="24"/>
      <c r="N41" s="24"/>
      <c r="O41" s="24"/>
      <c r="P41" s="24"/>
      <c r="Q41" s="24"/>
      <c r="R41" s="26"/>
      <c r="S41" s="27"/>
    </row>
    <row r="42" spans="1:19" ht="21" thickBot="1" x14ac:dyDescent="0.35">
      <c r="A42" s="24" t="s">
        <v>82</v>
      </c>
      <c r="B42" s="25">
        <v>44963</v>
      </c>
      <c r="C42" s="24" t="s">
        <v>50</v>
      </c>
      <c r="D42" s="24" t="s">
        <v>46</v>
      </c>
      <c r="E42" s="24" t="s">
        <v>56</v>
      </c>
      <c r="F42" s="24" t="s">
        <v>63</v>
      </c>
      <c r="G42" s="24">
        <v>8</v>
      </c>
      <c r="H42" s="26">
        <v>600</v>
      </c>
      <c r="I42" s="27">
        <v>4800</v>
      </c>
      <c r="K42" s="24"/>
      <c r="L42" s="25"/>
      <c r="M42" s="24"/>
      <c r="N42" s="24"/>
      <c r="O42" s="24"/>
      <c r="P42" s="24"/>
      <c r="Q42" s="24"/>
      <c r="R42" s="26"/>
      <c r="S42" s="27"/>
    </row>
    <row r="43" spans="1:19" ht="21" thickBot="1" x14ac:dyDescent="0.35">
      <c r="A43" s="24" t="s">
        <v>76</v>
      </c>
      <c r="B43" s="25">
        <v>44964</v>
      </c>
      <c r="C43" s="24" t="s">
        <v>50</v>
      </c>
      <c r="D43" s="24" t="s">
        <v>55</v>
      </c>
      <c r="E43" s="24" t="s">
        <v>52</v>
      </c>
      <c r="F43" s="24" t="s">
        <v>53</v>
      </c>
      <c r="G43" s="24">
        <v>12</v>
      </c>
      <c r="H43" s="26">
        <v>350</v>
      </c>
      <c r="I43" s="27">
        <v>4200</v>
      </c>
      <c r="K43" s="24"/>
      <c r="L43" s="25"/>
      <c r="M43" s="24"/>
      <c r="N43" s="24"/>
      <c r="O43" s="24"/>
      <c r="P43" s="24"/>
      <c r="Q43" s="24"/>
      <c r="R43" s="26"/>
      <c r="S43" s="27"/>
    </row>
    <row r="44" spans="1:19" ht="21" thickBot="1" x14ac:dyDescent="0.35">
      <c r="A44" s="24" t="s">
        <v>96</v>
      </c>
      <c r="B44" s="25">
        <v>44965</v>
      </c>
      <c r="C44" s="24" t="s">
        <v>45</v>
      </c>
      <c r="D44" s="24" t="s">
        <v>59</v>
      </c>
      <c r="E44" s="24" t="s">
        <v>47</v>
      </c>
      <c r="F44" s="24" t="s">
        <v>61</v>
      </c>
      <c r="G44" s="24">
        <v>5</v>
      </c>
      <c r="H44" s="26">
        <v>1200</v>
      </c>
      <c r="I44" s="27">
        <v>6000</v>
      </c>
      <c r="K44" s="24"/>
      <c r="L44" s="25"/>
      <c r="M44" s="24"/>
      <c r="N44" s="24"/>
      <c r="O44" s="24"/>
      <c r="P44" s="24"/>
      <c r="Q44" s="24"/>
      <c r="R44" s="26"/>
      <c r="S44" s="27"/>
    </row>
    <row r="45" spans="1:19" ht="21" thickBot="1" x14ac:dyDescent="0.35">
      <c r="A45" s="24" t="s">
        <v>98</v>
      </c>
      <c r="B45" s="25">
        <v>44966</v>
      </c>
      <c r="C45" s="24" t="s">
        <v>50</v>
      </c>
      <c r="D45" s="24" t="s">
        <v>92</v>
      </c>
      <c r="E45" s="24" t="s">
        <v>60</v>
      </c>
      <c r="F45" s="24" t="s">
        <v>57</v>
      </c>
      <c r="G45" s="24">
        <v>6</v>
      </c>
      <c r="H45" s="26">
        <v>350</v>
      </c>
      <c r="I45" s="27">
        <v>-2100</v>
      </c>
      <c r="K45" s="24"/>
      <c r="L45" s="25"/>
      <c r="M45" s="24"/>
      <c r="N45" s="24"/>
      <c r="O45" s="24"/>
      <c r="P45" s="24"/>
      <c r="Q45" s="24"/>
      <c r="R45" s="26"/>
      <c r="S45" s="27"/>
    </row>
    <row r="46" spans="1:19" ht="21" thickBot="1" x14ac:dyDescent="0.35">
      <c r="A46" s="24" t="s">
        <v>65</v>
      </c>
      <c r="B46" s="25">
        <v>44967</v>
      </c>
      <c r="C46" s="24" t="s">
        <v>45</v>
      </c>
      <c r="D46" s="24" t="s">
        <v>46</v>
      </c>
      <c r="E46" s="24" t="s">
        <v>93</v>
      </c>
      <c r="F46" s="24" t="s">
        <v>61</v>
      </c>
      <c r="G46" s="24">
        <v>18</v>
      </c>
      <c r="H46" s="26">
        <v>800</v>
      </c>
      <c r="I46" s="27">
        <v>14400</v>
      </c>
      <c r="K46" s="24"/>
      <c r="L46" s="25"/>
      <c r="M46" s="24"/>
      <c r="N46" s="24"/>
      <c r="O46" s="24"/>
      <c r="P46" s="24"/>
      <c r="Q46" s="24"/>
      <c r="R46" s="26"/>
      <c r="S46" s="27"/>
    </row>
    <row r="47" spans="1:19" ht="21" thickBot="1" x14ac:dyDescent="0.35">
      <c r="A47" s="24" t="s">
        <v>58</v>
      </c>
      <c r="B47" s="25">
        <v>44968</v>
      </c>
      <c r="C47" s="24" t="s">
        <v>80</v>
      </c>
      <c r="D47" s="24" t="s">
        <v>59</v>
      </c>
      <c r="E47" s="24" t="s">
        <v>47</v>
      </c>
      <c r="F47" s="24" t="s">
        <v>63</v>
      </c>
      <c r="G47" s="24">
        <v>15</v>
      </c>
      <c r="H47" s="26">
        <v>350</v>
      </c>
      <c r="I47" s="27">
        <v>5250</v>
      </c>
      <c r="K47" s="24"/>
      <c r="L47" s="25"/>
      <c r="M47" s="24"/>
      <c r="N47" s="24"/>
      <c r="O47" s="24"/>
      <c r="P47" s="24"/>
      <c r="Q47" s="24"/>
      <c r="R47" s="26"/>
      <c r="S47" s="27"/>
    </row>
    <row r="48" spans="1:19" ht="21" thickBot="1" x14ac:dyDescent="0.35">
      <c r="A48" s="24" t="s">
        <v>78</v>
      </c>
      <c r="B48" s="25">
        <v>44969</v>
      </c>
      <c r="C48" s="24" t="s">
        <v>45</v>
      </c>
      <c r="D48" s="24" t="s">
        <v>51</v>
      </c>
      <c r="E48" s="24" t="s">
        <v>87</v>
      </c>
      <c r="F48" s="24" t="s">
        <v>61</v>
      </c>
      <c r="G48" s="24">
        <v>20</v>
      </c>
      <c r="H48" s="26">
        <v>1200</v>
      </c>
      <c r="I48" s="27">
        <v>24000</v>
      </c>
      <c r="K48" s="24"/>
      <c r="L48" s="25"/>
      <c r="M48" s="24"/>
      <c r="N48" s="24"/>
      <c r="O48" s="24"/>
      <c r="P48" s="24"/>
      <c r="Q48" s="24"/>
      <c r="R48" s="26"/>
      <c r="S48" s="27"/>
    </row>
    <row r="49" spans="1:19" ht="21" thickBot="1" x14ac:dyDescent="0.35">
      <c r="A49" s="24" t="s">
        <v>108</v>
      </c>
      <c r="B49" s="25">
        <v>44970</v>
      </c>
      <c r="C49" s="24" t="s">
        <v>45</v>
      </c>
      <c r="D49" s="24" t="s">
        <v>86</v>
      </c>
      <c r="E49" s="24" t="s">
        <v>81</v>
      </c>
      <c r="F49" s="24" t="s">
        <v>48</v>
      </c>
      <c r="G49" s="24">
        <v>3</v>
      </c>
      <c r="H49" s="26">
        <v>600</v>
      </c>
      <c r="I49" s="27">
        <v>-1800</v>
      </c>
      <c r="K49" s="24"/>
      <c r="L49" s="25"/>
      <c r="M49" s="24"/>
      <c r="N49" s="24"/>
      <c r="O49" s="24"/>
      <c r="P49" s="24"/>
      <c r="Q49" s="24"/>
      <c r="R49" s="26"/>
      <c r="S49" s="27"/>
    </row>
    <row r="50" spans="1:19" ht="21" thickBot="1" x14ac:dyDescent="0.35">
      <c r="A50" s="24" t="s">
        <v>92</v>
      </c>
      <c r="B50" s="25">
        <v>44971</v>
      </c>
      <c r="C50" s="24" t="s">
        <v>45</v>
      </c>
      <c r="D50" s="24" t="s">
        <v>79</v>
      </c>
      <c r="E50" s="24" t="s">
        <v>60</v>
      </c>
      <c r="F50" s="24" t="s">
        <v>48</v>
      </c>
      <c r="G50" s="24">
        <v>1</v>
      </c>
      <c r="H50" s="26">
        <v>600</v>
      </c>
      <c r="I50" s="27">
        <v>-600</v>
      </c>
      <c r="K50" s="24"/>
      <c r="L50" s="25"/>
      <c r="M50" s="24"/>
      <c r="N50" s="24"/>
      <c r="O50" s="24"/>
      <c r="P50" s="24"/>
      <c r="Q50" s="24"/>
      <c r="R50" s="26"/>
      <c r="S50" s="27"/>
    </row>
    <row r="51" spans="1:19" ht="21" thickBot="1" x14ac:dyDescent="0.35">
      <c r="A51" s="24" t="s">
        <v>64</v>
      </c>
      <c r="B51" s="25">
        <v>44972</v>
      </c>
      <c r="C51" s="24" t="s">
        <v>50</v>
      </c>
      <c r="D51" s="24" t="s">
        <v>46</v>
      </c>
      <c r="E51" s="24" t="s">
        <v>56</v>
      </c>
      <c r="F51" s="24" t="s">
        <v>48</v>
      </c>
      <c r="G51" s="24">
        <v>8</v>
      </c>
      <c r="H51" s="26">
        <v>350</v>
      </c>
      <c r="I51" s="27">
        <v>2800</v>
      </c>
      <c r="K51" s="24"/>
      <c r="L51" s="25"/>
      <c r="M51" s="24"/>
      <c r="N51" s="24"/>
      <c r="O51" s="24"/>
      <c r="P51" s="24"/>
      <c r="Q51" s="24"/>
      <c r="R51" s="26"/>
      <c r="S51" s="27"/>
    </row>
    <row r="52" spans="1:19" ht="21" thickBot="1" x14ac:dyDescent="0.35">
      <c r="A52" s="24" t="s">
        <v>102</v>
      </c>
      <c r="B52" s="25">
        <v>44973</v>
      </c>
      <c r="C52" s="24" t="s">
        <v>45</v>
      </c>
      <c r="D52" s="24" t="s">
        <v>55</v>
      </c>
      <c r="E52" s="24" t="s">
        <v>56</v>
      </c>
      <c r="F52" s="24" t="s">
        <v>61</v>
      </c>
      <c r="G52" s="24">
        <v>20</v>
      </c>
      <c r="H52" s="26">
        <v>600</v>
      </c>
      <c r="I52" s="27">
        <v>12000</v>
      </c>
      <c r="K52" s="24"/>
      <c r="L52" s="25"/>
      <c r="M52" s="24"/>
      <c r="N52" s="24"/>
      <c r="O52" s="24"/>
      <c r="P52" s="24"/>
      <c r="Q52" s="24"/>
      <c r="R52" s="26"/>
      <c r="S52" s="27"/>
    </row>
    <row r="53" spans="1:19" ht="21" thickBot="1" x14ac:dyDescent="0.35">
      <c r="A53" s="24" t="s">
        <v>88</v>
      </c>
      <c r="B53" s="25">
        <v>44974</v>
      </c>
      <c r="C53" s="24" t="s">
        <v>45</v>
      </c>
      <c r="D53" s="24" t="s">
        <v>46</v>
      </c>
      <c r="E53" s="24" t="s">
        <v>56</v>
      </c>
      <c r="F53" s="24" t="s">
        <v>53</v>
      </c>
      <c r="G53" s="24">
        <v>6</v>
      </c>
      <c r="H53" s="26">
        <v>800</v>
      </c>
      <c r="I53" s="27">
        <v>4800</v>
      </c>
      <c r="K53" s="24"/>
      <c r="L53" s="25"/>
      <c r="M53" s="24"/>
      <c r="N53" s="24"/>
      <c r="O53" s="24"/>
      <c r="P53" s="24"/>
      <c r="Q53" s="24"/>
      <c r="R53" s="26"/>
      <c r="S53" s="27"/>
    </row>
    <row r="54" spans="1:19" ht="21" thickBot="1" x14ac:dyDescent="0.35">
      <c r="A54" s="24" t="s">
        <v>75</v>
      </c>
      <c r="B54" s="25">
        <v>44975</v>
      </c>
      <c r="C54" s="24" t="s">
        <v>45</v>
      </c>
      <c r="D54" s="24" t="s">
        <v>51</v>
      </c>
      <c r="E54" s="24" t="s">
        <v>47</v>
      </c>
      <c r="F54" s="24" t="s">
        <v>63</v>
      </c>
      <c r="G54" s="24">
        <v>20</v>
      </c>
      <c r="H54" s="26">
        <v>350</v>
      </c>
      <c r="I54" s="27">
        <v>7000</v>
      </c>
      <c r="K54" s="24"/>
      <c r="L54" s="25"/>
      <c r="M54" s="24"/>
      <c r="N54" s="24"/>
      <c r="O54" s="24"/>
      <c r="P54" s="24"/>
      <c r="Q54" s="24"/>
      <c r="R54" s="26"/>
      <c r="S54" s="27"/>
    </row>
    <row r="55" spans="1:19" ht="21" thickBot="1" x14ac:dyDescent="0.35">
      <c r="A55" s="24" t="s">
        <v>90</v>
      </c>
      <c r="B55" s="25">
        <v>44976</v>
      </c>
      <c r="C55" s="24" t="s">
        <v>45</v>
      </c>
      <c r="D55" s="24" t="s">
        <v>46</v>
      </c>
      <c r="E55" s="24" t="s">
        <v>93</v>
      </c>
      <c r="F55" s="24" t="s">
        <v>53</v>
      </c>
      <c r="G55" s="24">
        <v>9</v>
      </c>
      <c r="H55" s="26">
        <v>600</v>
      </c>
      <c r="I55" s="27">
        <v>5400</v>
      </c>
      <c r="K55" s="24"/>
      <c r="L55" s="25"/>
      <c r="M55" s="24"/>
      <c r="N55" s="24"/>
      <c r="O55" s="24"/>
      <c r="P55" s="24"/>
      <c r="Q55" s="24"/>
      <c r="R55" s="26"/>
      <c r="S55" s="27"/>
    </row>
  </sheetData>
  <autoFilter ref="A5:I55" xr:uid="{3CF4CF50-0CE1-4798-9FD4-855A33EACF76}"/>
  <conditionalFormatting sqref="X1:Y1048576">
    <cfRule type="expression" dxfId="4" priority="1">
      <formula>$X1="Total"</formula>
    </cfRule>
  </conditionalFormatting>
  <dataValidations count="1">
    <dataValidation type="list" allowBlank="1" showInputMessage="1" showErrorMessage="1" sqref="K3" xr:uid="{5F25AE89-2C32-4CB1-A221-E0FA1A1CA8B4}">
      <formula1>$F$6:$F$55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C2322-48AF-45C9-BE85-F7B69782C4EE}">
  <dimension ref="A1:J1100"/>
  <sheetViews>
    <sheetView workbookViewId="0">
      <pane ySplit="3" topLeftCell="A4" activePane="bottomLeft" state="frozen"/>
      <selection pane="bottomLeft" activeCell="A4" sqref="A4"/>
    </sheetView>
  </sheetViews>
  <sheetFormatPr defaultRowHeight="18.75" x14ac:dyDescent="0.3"/>
  <cols>
    <col min="1" max="3" width="16.19921875" customWidth="1"/>
    <col min="4" max="5" width="10.296875" customWidth="1"/>
    <col min="6" max="6" width="18.796875" style="1" customWidth="1"/>
    <col min="7" max="7" width="18.796875" style="2" customWidth="1"/>
    <col min="8" max="9" width="18.796875" style="38" customWidth="1"/>
    <col min="10" max="10" width="18.796875" style="40" customWidth="1"/>
  </cols>
  <sheetData>
    <row r="1" spans="1:10" ht="26.25" x14ac:dyDescent="0.3">
      <c r="A1" s="9" t="s">
        <v>148</v>
      </c>
      <c r="I1" s="38" t="s">
        <v>166</v>
      </c>
      <c r="J1" s="40">
        <f>SUM(_xlfn.ANCHORARRAY(J4))</f>
        <v>1516.0273972602927</v>
      </c>
    </row>
    <row r="2" spans="1:10" x14ac:dyDescent="0.3">
      <c r="A2" s="42"/>
    </row>
    <row r="3" spans="1:10" x14ac:dyDescent="0.3">
      <c r="F3" s="36" t="s">
        <v>114</v>
      </c>
      <c r="G3" s="37" t="s">
        <v>128</v>
      </c>
      <c r="H3" s="39" t="s">
        <v>113</v>
      </c>
      <c r="I3" s="39" t="s">
        <v>125</v>
      </c>
      <c r="J3" s="41" t="s">
        <v>129</v>
      </c>
    </row>
    <row r="4" spans="1:10" x14ac:dyDescent="0.3">
      <c r="F4" s="1" cm="1">
        <f t="array" ref="F4:F1100">_xlfn.SEQUENCE(C10-C7+1,,C7)</f>
        <v>45217</v>
      </c>
      <c r="G4" s="2" cm="1">
        <f t="array" ref="G4:G1100">SUMIFS(B7:B10,C7:C10,"&lt;="&amp;_xlfn.ANCHORARRAY(F4))</f>
        <v>10000</v>
      </c>
      <c r="H4" s="38" cm="1">
        <f t="array" ref="H4:H1100">_xlfn.XLOOKUP(_xlfn.ANCHORARRAY(F4),Table4[Date],Table4[BoE rate],,-1)</f>
        <v>5.2499999999999998E-2</v>
      </c>
      <c r="I4" s="38" cm="1">
        <f t="array" ref="I4:I1100">_xlfn.ANCHORARRAY(H4)+3%</f>
        <v>8.249999999999999E-2</v>
      </c>
      <c r="J4" s="40" cm="1">
        <f t="array" ref="J4:J1100">_xlfn.ANCHORARRAY(G4)*_xlfn.ANCHORARRAY(I4)/365</f>
        <v>2.2602739726027394</v>
      </c>
    </row>
    <row r="5" spans="1:10" x14ac:dyDescent="0.3">
      <c r="A5" s="8" t="s">
        <v>155</v>
      </c>
      <c r="F5" s="1">
        <v>45218</v>
      </c>
      <c r="G5" s="2">
        <v>10000</v>
      </c>
      <c r="H5" s="38">
        <v>5.2499999999999998E-2</v>
      </c>
      <c r="I5" s="38">
        <v>8.249999999999999E-2</v>
      </c>
      <c r="J5" s="40">
        <v>2.2602739726027394</v>
      </c>
    </row>
    <row r="6" spans="1:10" x14ac:dyDescent="0.3">
      <c r="F6" s="1">
        <v>45219</v>
      </c>
      <c r="G6" s="2">
        <v>10000</v>
      </c>
      <c r="H6" s="38">
        <v>5.2499999999999998E-2</v>
      </c>
      <c r="I6" s="38">
        <v>8.249999999999999E-2</v>
      </c>
      <c r="J6" s="40">
        <v>2.2602739726027394</v>
      </c>
    </row>
    <row r="7" spans="1:10" x14ac:dyDescent="0.3">
      <c r="A7" t="s">
        <v>124</v>
      </c>
      <c r="B7" s="2">
        <v>10000</v>
      </c>
      <c r="C7" s="1">
        <v>45217</v>
      </c>
      <c r="D7" s="1"/>
      <c r="E7" s="1"/>
      <c r="F7" s="1">
        <v>45220</v>
      </c>
      <c r="G7" s="2">
        <v>10000</v>
      </c>
      <c r="H7" s="38">
        <v>5.2499999999999998E-2</v>
      </c>
      <c r="I7" s="38">
        <v>8.249999999999999E-2</v>
      </c>
      <c r="J7" s="40">
        <v>2.2602739726027394</v>
      </c>
    </row>
    <row r="8" spans="1:10" x14ac:dyDescent="0.3">
      <c r="A8" t="s">
        <v>126</v>
      </c>
      <c r="B8" s="2">
        <f>-$B$7/3</f>
        <v>-3333.3333333333335</v>
      </c>
      <c r="C8" s="1">
        <v>45583</v>
      </c>
      <c r="D8" s="2"/>
      <c r="E8" s="2"/>
      <c r="F8" s="1">
        <v>45221</v>
      </c>
      <c r="G8" s="2">
        <v>10000</v>
      </c>
      <c r="H8" s="38">
        <v>5.2499999999999998E-2</v>
      </c>
      <c r="I8" s="38">
        <v>8.249999999999999E-2</v>
      </c>
      <c r="J8" s="40">
        <v>2.2602739726027394</v>
      </c>
    </row>
    <row r="9" spans="1:10" x14ac:dyDescent="0.3">
      <c r="A9" t="s">
        <v>126</v>
      </c>
      <c r="B9" s="2">
        <f t="shared" ref="B9:B10" si="0">-$B$7/3</f>
        <v>-3333.3333333333335</v>
      </c>
      <c r="C9" s="1">
        <v>45948</v>
      </c>
      <c r="D9" s="1"/>
      <c r="E9" s="1"/>
      <c r="F9" s="1">
        <v>45222</v>
      </c>
      <c r="G9" s="2">
        <v>10000</v>
      </c>
      <c r="H9" s="38">
        <v>5.2499999999999998E-2</v>
      </c>
      <c r="I9" s="38">
        <v>8.249999999999999E-2</v>
      </c>
      <c r="J9" s="40">
        <v>2.2602739726027394</v>
      </c>
    </row>
    <row r="10" spans="1:10" x14ac:dyDescent="0.3">
      <c r="A10" t="s">
        <v>126</v>
      </c>
      <c r="B10" s="2">
        <f t="shared" si="0"/>
        <v>-3333.3333333333335</v>
      </c>
      <c r="C10" s="1">
        <v>46313</v>
      </c>
      <c r="D10" s="1"/>
      <c r="E10" s="1"/>
      <c r="F10" s="1">
        <v>45223</v>
      </c>
      <c r="G10" s="2">
        <v>10000</v>
      </c>
      <c r="H10" s="38">
        <v>5.2499999999999998E-2</v>
      </c>
      <c r="I10" s="38">
        <v>8.249999999999999E-2</v>
      </c>
      <c r="J10" s="40">
        <v>2.2602739726027394</v>
      </c>
    </row>
    <row r="11" spans="1:10" x14ac:dyDescent="0.3">
      <c r="F11" s="1">
        <v>45224</v>
      </c>
      <c r="G11" s="2">
        <v>10000</v>
      </c>
      <c r="H11" s="38">
        <v>5.2499999999999998E-2</v>
      </c>
      <c r="I11" s="38">
        <v>8.249999999999999E-2</v>
      </c>
      <c r="J11" s="40">
        <v>2.2602739726027394</v>
      </c>
    </row>
    <row r="12" spans="1:10" x14ac:dyDescent="0.3">
      <c r="F12" s="1">
        <v>45225</v>
      </c>
      <c r="G12" s="2">
        <v>10000</v>
      </c>
      <c r="H12" s="38">
        <v>5.2499999999999998E-2</v>
      </c>
      <c r="I12" s="38">
        <v>8.249999999999999E-2</v>
      </c>
      <c r="J12" s="40">
        <v>2.2602739726027394</v>
      </c>
    </row>
    <row r="13" spans="1:10" x14ac:dyDescent="0.3">
      <c r="A13" s="8" t="s">
        <v>156</v>
      </c>
      <c r="B13" s="8"/>
      <c r="F13" s="1">
        <v>45226</v>
      </c>
      <c r="G13" s="2">
        <v>10000</v>
      </c>
      <c r="H13" s="38">
        <v>5.2499999999999998E-2</v>
      </c>
      <c r="I13" s="38">
        <v>8.249999999999999E-2</v>
      </c>
      <c r="J13" s="40">
        <v>2.2602739726027394</v>
      </c>
    </row>
    <row r="14" spans="1:10" x14ac:dyDescent="0.3">
      <c r="F14" s="1">
        <v>45227</v>
      </c>
      <c r="G14" s="2">
        <v>10000</v>
      </c>
      <c r="H14" s="38">
        <v>5.2499999999999998E-2</v>
      </c>
      <c r="I14" s="38">
        <v>8.249999999999999E-2</v>
      </c>
      <c r="J14" s="40">
        <v>2.2602739726027394</v>
      </c>
    </row>
    <row r="15" spans="1:10" x14ac:dyDescent="0.3">
      <c r="A15" s="33" t="s">
        <v>130</v>
      </c>
      <c r="B15" s="33" t="s">
        <v>131</v>
      </c>
      <c r="C15" s="33" t="s">
        <v>156</v>
      </c>
      <c r="F15" s="1">
        <v>45228</v>
      </c>
      <c r="G15" s="2">
        <v>10000</v>
      </c>
      <c r="H15" s="38">
        <v>5.2499999999999998E-2</v>
      </c>
      <c r="I15" s="38">
        <v>8.249999999999999E-2</v>
      </c>
      <c r="J15" s="40">
        <v>2.2602739726027394</v>
      </c>
    </row>
    <row r="16" spans="1:10" x14ac:dyDescent="0.3">
      <c r="A16" s="32">
        <f>C7</f>
        <v>45217</v>
      </c>
      <c r="B16" s="32">
        <f>C8-1</f>
        <v>45582</v>
      </c>
      <c r="C16" s="2">
        <f>SUMIFS(_xlfn.ANCHORARRAY(J$4),_xlfn.ANCHORARRAY(F$4),"&gt;="&amp;A16,_xlfn.ANCHORARRAY(F$4),"&lt;="&amp;B16)</f>
        <v>766.02739726027323</v>
      </c>
      <c r="F16" s="1">
        <v>45229</v>
      </c>
      <c r="G16" s="2">
        <v>10000</v>
      </c>
      <c r="H16" s="38">
        <v>5.2499999999999998E-2</v>
      </c>
      <c r="I16" s="38">
        <v>8.249999999999999E-2</v>
      </c>
      <c r="J16" s="40">
        <v>2.2602739726027394</v>
      </c>
    </row>
    <row r="17" spans="1:10" x14ac:dyDescent="0.3">
      <c r="A17" s="32">
        <f>C8</f>
        <v>45583</v>
      </c>
      <c r="B17" s="32">
        <f>C9-1</f>
        <v>45947</v>
      </c>
      <c r="C17" s="2">
        <f>SUMIFS(_xlfn.ANCHORARRAY(J$4),_xlfn.ANCHORARRAY(F$4),"&gt;="&amp;A17,_xlfn.ANCHORARRAY(F$4),"&lt;="&amp;B17)</f>
        <v>500.00000000000233</v>
      </c>
      <c r="F17" s="1">
        <v>45230</v>
      </c>
      <c r="G17" s="2">
        <v>10000</v>
      </c>
      <c r="H17" s="38">
        <v>5.2499999999999998E-2</v>
      </c>
      <c r="I17" s="38">
        <v>8.249999999999999E-2</v>
      </c>
      <c r="J17" s="40">
        <v>2.2602739726027394</v>
      </c>
    </row>
    <row r="18" spans="1:10" x14ac:dyDescent="0.3">
      <c r="A18" s="32">
        <f>C9</f>
        <v>45948</v>
      </c>
      <c r="B18" s="32">
        <f>C10-1</f>
        <v>46312</v>
      </c>
      <c r="C18" s="2">
        <f>SUMIFS(_xlfn.ANCHORARRAY(J$4),_xlfn.ANCHORARRAY(F$4),"&gt;="&amp;A18,_xlfn.ANCHORARRAY(F$4),"&lt;="&amp;B18)</f>
        <v>250.00000000000117</v>
      </c>
      <c r="F18" s="1">
        <v>45231</v>
      </c>
      <c r="G18" s="2">
        <v>10000</v>
      </c>
      <c r="H18" s="38">
        <v>5.2499999999999998E-2</v>
      </c>
      <c r="I18" s="38">
        <v>8.249999999999999E-2</v>
      </c>
      <c r="J18" s="40">
        <v>2.2602739726027394</v>
      </c>
    </row>
    <row r="19" spans="1:10" x14ac:dyDescent="0.3">
      <c r="C19" s="43">
        <f>SUM(C16:C18)</f>
        <v>1516.0273972602768</v>
      </c>
      <c r="F19" s="1">
        <v>45232</v>
      </c>
      <c r="G19" s="2">
        <v>10000</v>
      </c>
      <c r="H19" s="38">
        <v>5.2499999999999998E-2</v>
      </c>
      <c r="I19" s="38">
        <v>8.249999999999999E-2</v>
      </c>
      <c r="J19" s="40">
        <v>2.2602739726027394</v>
      </c>
    </row>
    <row r="20" spans="1:10" x14ac:dyDescent="0.3">
      <c r="F20" s="1">
        <v>45233</v>
      </c>
      <c r="G20" s="2">
        <v>10000</v>
      </c>
      <c r="H20" s="38">
        <v>5.2499999999999998E-2</v>
      </c>
      <c r="I20" s="38">
        <v>8.249999999999999E-2</v>
      </c>
      <c r="J20" s="40">
        <v>2.2602739726027394</v>
      </c>
    </row>
    <row r="21" spans="1:10" x14ac:dyDescent="0.3">
      <c r="A21" s="8" t="s">
        <v>125</v>
      </c>
      <c r="B21" s="34" t="s">
        <v>127</v>
      </c>
      <c r="F21" s="1">
        <v>45234</v>
      </c>
      <c r="G21" s="2">
        <v>10000</v>
      </c>
      <c r="H21" s="38">
        <v>5.2499999999999998E-2</v>
      </c>
      <c r="I21" s="38">
        <v>8.249999999999999E-2</v>
      </c>
      <c r="J21" s="40">
        <v>2.2602739726027394</v>
      </c>
    </row>
    <row r="22" spans="1:10" x14ac:dyDescent="0.3">
      <c r="F22" s="1">
        <v>45235</v>
      </c>
      <c r="G22" s="2">
        <v>10000</v>
      </c>
      <c r="H22" s="38">
        <v>5.2499999999999998E-2</v>
      </c>
      <c r="I22" s="38">
        <v>8.249999999999999E-2</v>
      </c>
      <c r="J22" s="40">
        <v>2.2602739726027394</v>
      </c>
    </row>
    <row r="23" spans="1:10" x14ac:dyDescent="0.3">
      <c r="A23" t="s">
        <v>114</v>
      </c>
      <c r="B23" t="s">
        <v>113</v>
      </c>
      <c r="F23" s="1">
        <v>45236</v>
      </c>
      <c r="G23" s="2">
        <v>10000</v>
      </c>
      <c r="H23" s="38">
        <v>5.2499999999999998E-2</v>
      </c>
      <c r="I23" s="38">
        <v>8.249999999999999E-2</v>
      </c>
      <c r="J23" s="40">
        <v>2.2602739726027394</v>
      </c>
    </row>
    <row r="24" spans="1:10" x14ac:dyDescent="0.3">
      <c r="A24" s="35">
        <v>45057</v>
      </c>
      <c r="B24" s="38">
        <v>4.4999999999999998E-2</v>
      </c>
      <c r="F24" s="1">
        <v>45237</v>
      </c>
      <c r="G24" s="2">
        <v>10000</v>
      </c>
      <c r="H24" s="38">
        <v>5.2499999999999998E-2</v>
      </c>
      <c r="I24" s="38">
        <v>8.249999999999999E-2</v>
      </c>
      <c r="J24" s="40">
        <v>2.2602739726027394</v>
      </c>
    </row>
    <row r="25" spans="1:10" x14ac:dyDescent="0.3">
      <c r="A25" s="35">
        <v>45099</v>
      </c>
      <c r="B25" s="38">
        <v>0.05</v>
      </c>
      <c r="F25" s="1">
        <v>45238</v>
      </c>
      <c r="G25" s="2">
        <v>10000</v>
      </c>
      <c r="H25" s="38">
        <v>5.2499999999999998E-2</v>
      </c>
      <c r="I25" s="38">
        <v>8.249999999999999E-2</v>
      </c>
      <c r="J25" s="40">
        <v>2.2602739726027394</v>
      </c>
    </row>
    <row r="26" spans="1:10" x14ac:dyDescent="0.3">
      <c r="A26" s="35">
        <v>45141</v>
      </c>
      <c r="B26" s="38">
        <v>5.2499999999999998E-2</v>
      </c>
      <c r="F26" s="1">
        <v>45239</v>
      </c>
      <c r="G26" s="2">
        <v>10000</v>
      </c>
      <c r="H26" s="38">
        <v>5.2499999999999998E-2</v>
      </c>
      <c r="I26" s="38">
        <v>8.249999999999999E-2</v>
      </c>
      <c r="J26" s="40">
        <v>2.2602739726027394</v>
      </c>
    </row>
    <row r="27" spans="1:10" x14ac:dyDescent="0.3">
      <c r="A27" s="35">
        <v>45285</v>
      </c>
      <c r="B27" s="38">
        <v>4.4999999999999998E-2</v>
      </c>
      <c r="F27" s="1">
        <v>45240</v>
      </c>
      <c r="G27" s="2">
        <v>10000</v>
      </c>
      <c r="H27" s="38">
        <v>5.2499999999999998E-2</v>
      </c>
      <c r="I27" s="38">
        <v>8.249999999999999E-2</v>
      </c>
      <c r="J27" s="40">
        <v>2.2602739726027394</v>
      </c>
    </row>
    <row r="28" spans="1:10" x14ac:dyDescent="0.3">
      <c r="F28" s="1">
        <v>45241</v>
      </c>
      <c r="G28" s="2">
        <v>10000</v>
      </c>
      <c r="H28" s="38">
        <v>5.2499999999999998E-2</v>
      </c>
      <c r="I28" s="38">
        <v>8.249999999999999E-2</v>
      </c>
      <c r="J28" s="40">
        <v>2.2602739726027394</v>
      </c>
    </row>
    <row r="29" spans="1:10" x14ac:dyDescent="0.3">
      <c r="F29" s="1">
        <v>45242</v>
      </c>
      <c r="G29" s="2">
        <v>10000</v>
      </c>
      <c r="H29" s="38">
        <v>5.2499999999999998E-2</v>
      </c>
      <c r="I29" s="38">
        <v>8.249999999999999E-2</v>
      </c>
      <c r="J29" s="40">
        <v>2.2602739726027394</v>
      </c>
    </row>
    <row r="30" spans="1:10" x14ac:dyDescent="0.3">
      <c r="F30" s="1">
        <v>45243</v>
      </c>
      <c r="G30" s="2">
        <v>10000</v>
      </c>
      <c r="H30" s="38">
        <v>5.2499999999999998E-2</v>
      </c>
      <c r="I30" s="38">
        <v>8.249999999999999E-2</v>
      </c>
      <c r="J30" s="40">
        <v>2.2602739726027394</v>
      </c>
    </row>
    <row r="31" spans="1:10" x14ac:dyDescent="0.3">
      <c r="F31" s="1">
        <v>45244</v>
      </c>
      <c r="G31" s="2">
        <v>10000</v>
      </c>
      <c r="H31" s="38">
        <v>5.2499999999999998E-2</v>
      </c>
      <c r="I31" s="38">
        <v>8.249999999999999E-2</v>
      </c>
      <c r="J31" s="40">
        <v>2.2602739726027394</v>
      </c>
    </row>
    <row r="32" spans="1:10" x14ac:dyDescent="0.3">
      <c r="F32" s="1">
        <v>45245</v>
      </c>
      <c r="G32" s="2">
        <v>10000</v>
      </c>
      <c r="H32" s="38">
        <v>5.2499999999999998E-2</v>
      </c>
      <c r="I32" s="38">
        <v>8.249999999999999E-2</v>
      </c>
      <c r="J32" s="40">
        <v>2.2602739726027394</v>
      </c>
    </row>
    <row r="33" spans="6:10" x14ac:dyDescent="0.3">
      <c r="F33" s="1">
        <v>45246</v>
      </c>
      <c r="G33" s="2">
        <v>10000</v>
      </c>
      <c r="H33" s="38">
        <v>5.2499999999999998E-2</v>
      </c>
      <c r="I33" s="38">
        <v>8.249999999999999E-2</v>
      </c>
      <c r="J33" s="40">
        <v>2.2602739726027394</v>
      </c>
    </row>
    <row r="34" spans="6:10" x14ac:dyDescent="0.3">
      <c r="F34" s="1">
        <v>45247</v>
      </c>
      <c r="G34" s="2">
        <v>10000</v>
      </c>
      <c r="H34" s="38">
        <v>5.2499999999999998E-2</v>
      </c>
      <c r="I34" s="38">
        <v>8.249999999999999E-2</v>
      </c>
      <c r="J34" s="40">
        <v>2.2602739726027394</v>
      </c>
    </row>
    <row r="35" spans="6:10" x14ac:dyDescent="0.3">
      <c r="F35" s="1">
        <v>45248</v>
      </c>
      <c r="G35" s="2">
        <v>10000</v>
      </c>
      <c r="H35" s="38">
        <v>5.2499999999999998E-2</v>
      </c>
      <c r="I35" s="38">
        <v>8.249999999999999E-2</v>
      </c>
      <c r="J35" s="40">
        <v>2.2602739726027394</v>
      </c>
    </row>
    <row r="36" spans="6:10" x14ac:dyDescent="0.3">
      <c r="F36" s="1">
        <v>45249</v>
      </c>
      <c r="G36" s="2">
        <v>10000</v>
      </c>
      <c r="H36" s="38">
        <v>5.2499999999999998E-2</v>
      </c>
      <c r="I36" s="38">
        <v>8.249999999999999E-2</v>
      </c>
      <c r="J36" s="40">
        <v>2.2602739726027394</v>
      </c>
    </row>
    <row r="37" spans="6:10" x14ac:dyDescent="0.3">
      <c r="F37" s="1">
        <v>45250</v>
      </c>
      <c r="G37" s="2">
        <v>10000</v>
      </c>
      <c r="H37" s="38">
        <v>5.2499999999999998E-2</v>
      </c>
      <c r="I37" s="38">
        <v>8.249999999999999E-2</v>
      </c>
      <c r="J37" s="40">
        <v>2.2602739726027394</v>
      </c>
    </row>
    <row r="38" spans="6:10" x14ac:dyDescent="0.3">
      <c r="F38" s="1">
        <v>45251</v>
      </c>
      <c r="G38" s="2">
        <v>10000</v>
      </c>
      <c r="H38" s="38">
        <v>5.2499999999999998E-2</v>
      </c>
      <c r="I38" s="38">
        <v>8.249999999999999E-2</v>
      </c>
      <c r="J38" s="40">
        <v>2.2602739726027394</v>
      </c>
    </row>
    <row r="39" spans="6:10" x14ac:dyDescent="0.3">
      <c r="F39" s="1">
        <v>45252</v>
      </c>
      <c r="G39" s="2">
        <v>10000</v>
      </c>
      <c r="H39" s="38">
        <v>5.2499999999999998E-2</v>
      </c>
      <c r="I39" s="38">
        <v>8.249999999999999E-2</v>
      </c>
      <c r="J39" s="40">
        <v>2.2602739726027394</v>
      </c>
    </row>
    <row r="40" spans="6:10" x14ac:dyDescent="0.3">
      <c r="F40" s="1">
        <v>45253</v>
      </c>
      <c r="G40" s="2">
        <v>10000</v>
      </c>
      <c r="H40" s="38">
        <v>5.2499999999999998E-2</v>
      </c>
      <c r="I40" s="38">
        <v>8.249999999999999E-2</v>
      </c>
      <c r="J40" s="40">
        <v>2.2602739726027394</v>
      </c>
    </row>
    <row r="41" spans="6:10" x14ac:dyDescent="0.3">
      <c r="F41" s="1">
        <v>45254</v>
      </c>
      <c r="G41" s="2">
        <v>10000</v>
      </c>
      <c r="H41" s="38">
        <v>5.2499999999999998E-2</v>
      </c>
      <c r="I41" s="38">
        <v>8.249999999999999E-2</v>
      </c>
      <c r="J41" s="40">
        <v>2.2602739726027394</v>
      </c>
    </row>
    <row r="42" spans="6:10" x14ac:dyDescent="0.3">
      <c r="F42" s="1">
        <v>45255</v>
      </c>
      <c r="G42" s="2">
        <v>10000</v>
      </c>
      <c r="H42" s="38">
        <v>5.2499999999999998E-2</v>
      </c>
      <c r="I42" s="38">
        <v>8.249999999999999E-2</v>
      </c>
      <c r="J42" s="40">
        <v>2.2602739726027394</v>
      </c>
    </row>
    <row r="43" spans="6:10" x14ac:dyDescent="0.3">
      <c r="F43" s="1">
        <v>45256</v>
      </c>
      <c r="G43" s="2">
        <v>10000</v>
      </c>
      <c r="H43" s="38">
        <v>5.2499999999999998E-2</v>
      </c>
      <c r="I43" s="38">
        <v>8.249999999999999E-2</v>
      </c>
      <c r="J43" s="40">
        <v>2.2602739726027394</v>
      </c>
    </row>
    <row r="44" spans="6:10" x14ac:dyDescent="0.3">
      <c r="F44" s="1">
        <v>45257</v>
      </c>
      <c r="G44" s="2">
        <v>10000</v>
      </c>
      <c r="H44" s="38">
        <v>5.2499999999999998E-2</v>
      </c>
      <c r="I44" s="38">
        <v>8.249999999999999E-2</v>
      </c>
      <c r="J44" s="40">
        <v>2.2602739726027394</v>
      </c>
    </row>
    <row r="45" spans="6:10" x14ac:dyDescent="0.3">
      <c r="F45" s="1">
        <v>45258</v>
      </c>
      <c r="G45" s="2">
        <v>10000</v>
      </c>
      <c r="H45" s="38">
        <v>5.2499999999999998E-2</v>
      </c>
      <c r="I45" s="38">
        <v>8.249999999999999E-2</v>
      </c>
      <c r="J45" s="40">
        <v>2.2602739726027394</v>
      </c>
    </row>
    <row r="46" spans="6:10" x14ac:dyDescent="0.3">
      <c r="F46" s="1">
        <v>45259</v>
      </c>
      <c r="G46" s="2">
        <v>10000</v>
      </c>
      <c r="H46" s="38">
        <v>5.2499999999999998E-2</v>
      </c>
      <c r="I46" s="38">
        <v>8.249999999999999E-2</v>
      </c>
      <c r="J46" s="40">
        <v>2.2602739726027394</v>
      </c>
    </row>
    <row r="47" spans="6:10" x14ac:dyDescent="0.3">
      <c r="F47" s="1">
        <v>45260</v>
      </c>
      <c r="G47" s="2">
        <v>10000</v>
      </c>
      <c r="H47" s="38">
        <v>5.2499999999999998E-2</v>
      </c>
      <c r="I47" s="38">
        <v>8.249999999999999E-2</v>
      </c>
      <c r="J47" s="40">
        <v>2.2602739726027394</v>
      </c>
    </row>
    <row r="48" spans="6:10" x14ac:dyDescent="0.3">
      <c r="F48" s="1">
        <v>45261</v>
      </c>
      <c r="G48" s="2">
        <v>10000</v>
      </c>
      <c r="H48" s="38">
        <v>5.2499999999999998E-2</v>
      </c>
      <c r="I48" s="38">
        <v>8.249999999999999E-2</v>
      </c>
      <c r="J48" s="40">
        <v>2.2602739726027394</v>
      </c>
    </row>
    <row r="49" spans="6:10" x14ac:dyDescent="0.3">
      <c r="F49" s="1">
        <v>45262</v>
      </c>
      <c r="G49" s="2">
        <v>10000</v>
      </c>
      <c r="H49" s="38">
        <v>5.2499999999999998E-2</v>
      </c>
      <c r="I49" s="38">
        <v>8.249999999999999E-2</v>
      </c>
      <c r="J49" s="40">
        <v>2.2602739726027394</v>
      </c>
    </row>
    <row r="50" spans="6:10" x14ac:dyDescent="0.3">
      <c r="F50" s="1">
        <v>45263</v>
      </c>
      <c r="G50" s="2">
        <v>10000</v>
      </c>
      <c r="H50" s="38">
        <v>5.2499999999999998E-2</v>
      </c>
      <c r="I50" s="38">
        <v>8.249999999999999E-2</v>
      </c>
      <c r="J50" s="40">
        <v>2.2602739726027394</v>
      </c>
    </row>
    <row r="51" spans="6:10" x14ac:dyDescent="0.3">
      <c r="F51" s="1">
        <v>45264</v>
      </c>
      <c r="G51" s="2">
        <v>10000</v>
      </c>
      <c r="H51" s="38">
        <v>5.2499999999999998E-2</v>
      </c>
      <c r="I51" s="38">
        <v>8.249999999999999E-2</v>
      </c>
      <c r="J51" s="40">
        <v>2.2602739726027394</v>
      </c>
    </row>
    <row r="52" spans="6:10" x14ac:dyDescent="0.3">
      <c r="F52" s="1">
        <v>45265</v>
      </c>
      <c r="G52" s="2">
        <v>10000</v>
      </c>
      <c r="H52" s="38">
        <v>5.2499999999999998E-2</v>
      </c>
      <c r="I52" s="38">
        <v>8.249999999999999E-2</v>
      </c>
      <c r="J52" s="40">
        <v>2.2602739726027394</v>
      </c>
    </row>
    <row r="53" spans="6:10" x14ac:dyDescent="0.3">
      <c r="F53" s="1">
        <v>45266</v>
      </c>
      <c r="G53" s="2">
        <v>10000</v>
      </c>
      <c r="H53" s="38">
        <v>5.2499999999999998E-2</v>
      </c>
      <c r="I53" s="38">
        <v>8.249999999999999E-2</v>
      </c>
      <c r="J53" s="40">
        <v>2.2602739726027394</v>
      </c>
    </row>
    <row r="54" spans="6:10" x14ac:dyDescent="0.3">
      <c r="F54" s="1">
        <v>45267</v>
      </c>
      <c r="G54" s="2">
        <v>10000</v>
      </c>
      <c r="H54" s="38">
        <v>5.2499999999999998E-2</v>
      </c>
      <c r="I54" s="38">
        <v>8.249999999999999E-2</v>
      </c>
      <c r="J54" s="40">
        <v>2.2602739726027394</v>
      </c>
    </row>
    <row r="55" spans="6:10" x14ac:dyDescent="0.3">
      <c r="F55" s="1">
        <v>45268</v>
      </c>
      <c r="G55" s="2">
        <v>10000</v>
      </c>
      <c r="H55" s="38">
        <v>5.2499999999999998E-2</v>
      </c>
      <c r="I55" s="38">
        <v>8.249999999999999E-2</v>
      </c>
      <c r="J55" s="40">
        <v>2.2602739726027394</v>
      </c>
    </row>
    <row r="56" spans="6:10" x14ac:dyDescent="0.3">
      <c r="F56" s="1">
        <v>45269</v>
      </c>
      <c r="G56" s="2">
        <v>10000</v>
      </c>
      <c r="H56" s="38">
        <v>5.2499999999999998E-2</v>
      </c>
      <c r="I56" s="38">
        <v>8.249999999999999E-2</v>
      </c>
      <c r="J56" s="40">
        <v>2.2602739726027394</v>
      </c>
    </row>
    <row r="57" spans="6:10" x14ac:dyDescent="0.3">
      <c r="F57" s="1">
        <v>45270</v>
      </c>
      <c r="G57" s="2">
        <v>10000</v>
      </c>
      <c r="H57" s="38">
        <v>5.2499999999999998E-2</v>
      </c>
      <c r="I57" s="38">
        <v>8.249999999999999E-2</v>
      </c>
      <c r="J57" s="40">
        <v>2.2602739726027394</v>
      </c>
    </row>
    <row r="58" spans="6:10" x14ac:dyDescent="0.3">
      <c r="F58" s="1">
        <v>45271</v>
      </c>
      <c r="G58" s="2">
        <v>10000</v>
      </c>
      <c r="H58" s="38">
        <v>5.2499999999999998E-2</v>
      </c>
      <c r="I58" s="38">
        <v>8.249999999999999E-2</v>
      </c>
      <c r="J58" s="40">
        <v>2.2602739726027394</v>
      </c>
    </row>
    <row r="59" spans="6:10" x14ac:dyDescent="0.3">
      <c r="F59" s="1">
        <v>45272</v>
      </c>
      <c r="G59" s="2">
        <v>10000</v>
      </c>
      <c r="H59" s="38">
        <v>5.2499999999999998E-2</v>
      </c>
      <c r="I59" s="38">
        <v>8.249999999999999E-2</v>
      </c>
      <c r="J59" s="40">
        <v>2.2602739726027394</v>
      </c>
    </row>
    <row r="60" spans="6:10" x14ac:dyDescent="0.3">
      <c r="F60" s="1">
        <v>45273</v>
      </c>
      <c r="G60" s="2">
        <v>10000</v>
      </c>
      <c r="H60" s="38">
        <v>5.2499999999999998E-2</v>
      </c>
      <c r="I60" s="38">
        <v>8.249999999999999E-2</v>
      </c>
      <c r="J60" s="40">
        <v>2.2602739726027394</v>
      </c>
    </row>
    <row r="61" spans="6:10" x14ac:dyDescent="0.3">
      <c r="F61" s="1">
        <v>45274</v>
      </c>
      <c r="G61" s="2">
        <v>10000</v>
      </c>
      <c r="H61" s="38">
        <v>5.2499999999999998E-2</v>
      </c>
      <c r="I61" s="38">
        <v>8.249999999999999E-2</v>
      </c>
      <c r="J61" s="40">
        <v>2.2602739726027394</v>
      </c>
    </row>
    <row r="62" spans="6:10" x14ac:dyDescent="0.3">
      <c r="F62" s="1">
        <v>45275</v>
      </c>
      <c r="G62" s="2">
        <v>10000</v>
      </c>
      <c r="H62" s="38">
        <v>5.2499999999999998E-2</v>
      </c>
      <c r="I62" s="38">
        <v>8.249999999999999E-2</v>
      </c>
      <c r="J62" s="40">
        <v>2.2602739726027394</v>
      </c>
    </row>
    <row r="63" spans="6:10" x14ac:dyDescent="0.3">
      <c r="F63" s="1">
        <v>45276</v>
      </c>
      <c r="G63" s="2">
        <v>10000</v>
      </c>
      <c r="H63" s="38">
        <v>5.2499999999999998E-2</v>
      </c>
      <c r="I63" s="38">
        <v>8.249999999999999E-2</v>
      </c>
      <c r="J63" s="40">
        <v>2.2602739726027394</v>
      </c>
    </row>
    <row r="64" spans="6:10" x14ac:dyDescent="0.3">
      <c r="F64" s="1">
        <v>45277</v>
      </c>
      <c r="G64" s="2">
        <v>10000</v>
      </c>
      <c r="H64" s="38">
        <v>5.2499999999999998E-2</v>
      </c>
      <c r="I64" s="38">
        <v>8.249999999999999E-2</v>
      </c>
      <c r="J64" s="40">
        <v>2.2602739726027394</v>
      </c>
    </row>
    <row r="65" spans="6:10" x14ac:dyDescent="0.3">
      <c r="F65" s="1">
        <v>45278</v>
      </c>
      <c r="G65" s="2">
        <v>10000</v>
      </c>
      <c r="H65" s="38">
        <v>5.2499999999999998E-2</v>
      </c>
      <c r="I65" s="38">
        <v>8.249999999999999E-2</v>
      </c>
      <c r="J65" s="40">
        <v>2.2602739726027394</v>
      </c>
    </row>
    <row r="66" spans="6:10" x14ac:dyDescent="0.3">
      <c r="F66" s="1">
        <v>45279</v>
      </c>
      <c r="G66" s="2">
        <v>10000</v>
      </c>
      <c r="H66" s="38">
        <v>5.2499999999999998E-2</v>
      </c>
      <c r="I66" s="38">
        <v>8.249999999999999E-2</v>
      </c>
      <c r="J66" s="40">
        <v>2.2602739726027394</v>
      </c>
    </row>
    <row r="67" spans="6:10" x14ac:dyDescent="0.3">
      <c r="F67" s="1">
        <v>45280</v>
      </c>
      <c r="G67" s="2">
        <v>10000</v>
      </c>
      <c r="H67" s="38">
        <v>5.2499999999999998E-2</v>
      </c>
      <c r="I67" s="38">
        <v>8.249999999999999E-2</v>
      </c>
      <c r="J67" s="40">
        <v>2.2602739726027394</v>
      </c>
    </row>
    <row r="68" spans="6:10" x14ac:dyDescent="0.3">
      <c r="F68" s="1">
        <v>45281</v>
      </c>
      <c r="G68" s="2">
        <v>10000</v>
      </c>
      <c r="H68" s="38">
        <v>5.2499999999999998E-2</v>
      </c>
      <c r="I68" s="38">
        <v>8.249999999999999E-2</v>
      </c>
      <c r="J68" s="40">
        <v>2.2602739726027394</v>
      </c>
    </row>
    <row r="69" spans="6:10" x14ac:dyDescent="0.3">
      <c r="F69" s="1">
        <v>45282</v>
      </c>
      <c r="G69" s="2">
        <v>10000</v>
      </c>
      <c r="H69" s="38">
        <v>5.2499999999999998E-2</v>
      </c>
      <c r="I69" s="38">
        <v>8.249999999999999E-2</v>
      </c>
      <c r="J69" s="40">
        <v>2.2602739726027394</v>
      </c>
    </row>
    <row r="70" spans="6:10" x14ac:dyDescent="0.3">
      <c r="F70" s="1">
        <v>45283</v>
      </c>
      <c r="G70" s="2">
        <v>10000</v>
      </c>
      <c r="H70" s="38">
        <v>5.2499999999999998E-2</v>
      </c>
      <c r="I70" s="38">
        <v>8.249999999999999E-2</v>
      </c>
      <c r="J70" s="40">
        <v>2.2602739726027394</v>
      </c>
    </row>
    <row r="71" spans="6:10" x14ac:dyDescent="0.3">
      <c r="F71" s="1">
        <v>45284</v>
      </c>
      <c r="G71" s="2">
        <v>10000</v>
      </c>
      <c r="H71" s="38">
        <v>5.2499999999999998E-2</v>
      </c>
      <c r="I71" s="38">
        <v>8.249999999999999E-2</v>
      </c>
      <c r="J71" s="40">
        <v>2.2602739726027394</v>
      </c>
    </row>
    <row r="72" spans="6:10" x14ac:dyDescent="0.3">
      <c r="F72" s="1">
        <v>45285</v>
      </c>
      <c r="G72" s="2">
        <v>10000</v>
      </c>
      <c r="H72" s="38">
        <v>4.4999999999999998E-2</v>
      </c>
      <c r="I72" s="38">
        <v>7.4999999999999997E-2</v>
      </c>
      <c r="J72" s="40">
        <v>2.0547945205479454</v>
      </c>
    </row>
    <row r="73" spans="6:10" x14ac:dyDescent="0.3">
      <c r="F73" s="1">
        <v>45286</v>
      </c>
      <c r="G73" s="2">
        <v>10000</v>
      </c>
      <c r="H73" s="38">
        <v>4.4999999999999998E-2</v>
      </c>
      <c r="I73" s="38">
        <v>7.4999999999999997E-2</v>
      </c>
      <c r="J73" s="40">
        <v>2.0547945205479454</v>
      </c>
    </row>
    <row r="74" spans="6:10" x14ac:dyDescent="0.3">
      <c r="F74" s="1">
        <v>45287</v>
      </c>
      <c r="G74" s="2">
        <v>10000</v>
      </c>
      <c r="H74" s="38">
        <v>4.4999999999999998E-2</v>
      </c>
      <c r="I74" s="38">
        <v>7.4999999999999997E-2</v>
      </c>
      <c r="J74" s="40">
        <v>2.0547945205479454</v>
      </c>
    </row>
    <row r="75" spans="6:10" x14ac:dyDescent="0.3">
      <c r="F75" s="1">
        <v>45288</v>
      </c>
      <c r="G75" s="2">
        <v>10000</v>
      </c>
      <c r="H75" s="38">
        <v>4.4999999999999998E-2</v>
      </c>
      <c r="I75" s="38">
        <v>7.4999999999999997E-2</v>
      </c>
      <c r="J75" s="40">
        <v>2.0547945205479454</v>
      </c>
    </row>
    <row r="76" spans="6:10" x14ac:dyDescent="0.3">
      <c r="F76" s="1">
        <v>45289</v>
      </c>
      <c r="G76" s="2">
        <v>10000</v>
      </c>
      <c r="H76" s="38">
        <v>4.4999999999999998E-2</v>
      </c>
      <c r="I76" s="38">
        <v>7.4999999999999997E-2</v>
      </c>
      <c r="J76" s="40">
        <v>2.0547945205479454</v>
      </c>
    </row>
    <row r="77" spans="6:10" x14ac:dyDescent="0.3">
      <c r="F77" s="1">
        <v>45290</v>
      </c>
      <c r="G77" s="2">
        <v>10000</v>
      </c>
      <c r="H77" s="38">
        <v>4.4999999999999998E-2</v>
      </c>
      <c r="I77" s="38">
        <v>7.4999999999999997E-2</v>
      </c>
      <c r="J77" s="40">
        <v>2.0547945205479454</v>
      </c>
    </row>
    <row r="78" spans="6:10" x14ac:dyDescent="0.3">
      <c r="F78" s="1">
        <v>45291</v>
      </c>
      <c r="G78" s="2">
        <v>10000</v>
      </c>
      <c r="H78" s="38">
        <v>4.4999999999999998E-2</v>
      </c>
      <c r="I78" s="38">
        <v>7.4999999999999997E-2</v>
      </c>
      <c r="J78" s="40">
        <v>2.0547945205479454</v>
      </c>
    </row>
    <row r="79" spans="6:10" x14ac:dyDescent="0.3">
      <c r="F79" s="1">
        <v>45292</v>
      </c>
      <c r="G79" s="2">
        <v>10000</v>
      </c>
      <c r="H79" s="38">
        <v>4.4999999999999998E-2</v>
      </c>
      <c r="I79" s="38">
        <v>7.4999999999999997E-2</v>
      </c>
      <c r="J79" s="40">
        <v>2.0547945205479454</v>
      </c>
    </row>
    <row r="80" spans="6:10" x14ac:dyDescent="0.3">
      <c r="F80" s="1">
        <v>45293</v>
      </c>
      <c r="G80" s="2">
        <v>10000</v>
      </c>
      <c r="H80" s="38">
        <v>4.4999999999999998E-2</v>
      </c>
      <c r="I80" s="38">
        <v>7.4999999999999997E-2</v>
      </c>
      <c r="J80" s="40">
        <v>2.0547945205479454</v>
      </c>
    </row>
    <row r="81" spans="6:10" x14ac:dyDescent="0.3">
      <c r="F81" s="1">
        <v>45294</v>
      </c>
      <c r="G81" s="2">
        <v>10000</v>
      </c>
      <c r="H81" s="38">
        <v>4.4999999999999998E-2</v>
      </c>
      <c r="I81" s="38">
        <v>7.4999999999999997E-2</v>
      </c>
      <c r="J81" s="40">
        <v>2.0547945205479454</v>
      </c>
    </row>
    <row r="82" spans="6:10" x14ac:dyDescent="0.3">
      <c r="F82" s="1">
        <v>45295</v>
      </c>
      <c r="G82" s="2">
        <v>10000</v>
      </c>
      <c r="H82" s="38">
        <v>4.4999999999999998E-2</v>
      </c>
      <c r="I82" s="38">
        <v>7.4999999999999997E-2</v>
      </c>
      <c r="J82" s="40">
        <v>2.0547945205479454</v>
      </c>
    </row>
    <row r="83" spans="6:10" x14ac:dyDescent="0.3">
      <c r="F83" s="1">
        <v>45296</v>
      </c>
      <c r="G83" s="2">
        <v>10000</v>
      </c>
      <c r="H83" s="38">
        <v>4.4999999999999998E-2</v>
      </c>
      <c r="I83" s="38">
        <v>7.4999999999999997E-2</v>
      </c>
      <c r="J83" s="40">
        <v>2.0547945205479454</v>
      </c>
    </row>
    <row r="84" spans="6:10" x14ac:dyDescent="0.3">
      <c r="F84" s="1">
        <v>45297</v>
      </c>
      <c r="G84" s="2">
        <v>10000</v>
      </c>
      <c r="H84" s="38">
        <v>4.4999999999999998E-2</v>
      </c>
      <c r="I84" s="38">
        <v>7.4999999999999997E-2</v>
      </c>
      <c r="J84" s="40">
        <v>2.0547945205479454</v>
      </c>
    </row>
    <row r="85" spans="6:10" x14ac:dyDescent="0.3">
      <c r="F85" s="1">
        <v>45298</v>
      </c>
      <c r="G85" s="2">
        <v>10000</v>
      </c>
      <c r="H85" s="38">
        <v>4.4999999999999998E-2</v>
      </c>
      <c r="I85" s="38">
        <v>7.4999999999999997E-2</v>
      </c>
      <c r="J85" s="40">
        <v>2.0547945205479454</v>
      </c>
    </row>
    <row r="86" spans="6:10" x14ac:dyDescent="0.3">
      <c r="F86" s="1">
        <v>45299</v>
      </c>
      <c r="G86" s="2">
        <v>10000</v>
      </c>
      <c r="H86" s="38">
        <v>4.4999999999999998E-2</v>
      </c>
      <c r="I86" s="38">
        <v>7.4999999999999997E-2</v>
      </c>
      <c r="J86" s="40">
        <v>2.0547945205479454</v>
      </c>
    </row>
    <row r="87" spans="6:10" x14ac:dyDescent="0.3">
      <c r="F87" s="1">
        <v>45300</v>
      </c>
      <c r="G87" s="2">
        <v>10000</v>
      </c>
      <c r="H87" s="38">
        <v>4.4999999999999998E-2</v>
      </c>
      <c r="I87" s="38">
        <v>7.4999999999999997E-2</v>
      </c>
      <c r="J87" s="40">
        <v>2.0547945205479454</v>
      </c>
    </row>
    <row r="88" spans="6:10" x14ac:dyDescent="0.3">
      <c r="F88" s="1">
        <v>45301</v>
      </c>
      <c r="G88" s="2">
        <v>10000</v>
      </c>
      <c r="H88" s="38">
        <v>4.4999999999999998E-2</v>
      </c>
      <c r="I88" s="38">
        <v>7.4999999999999997E-2</v>
      </c>
      <c r="J88" s="40">
        <v>2.0547945205479454</v>
      </c>
    </row>
    <row r="89" spans="6:10" x14ac:dyDescent="0.3">
      <c r="F89" s="1">
        <v>45302</v>
      </c>
      <c r="G89" s="2">
        <v>10000</v>
      </c>
      <c r="H89" s="38">
        <v>4.4999999999999998E-2</v>
      </c>
      <c r="I89" s="38">
        <v>7.4999999999999997E-2</v>
      </c>
      <c r="J89" s="40">
        <v>2.0547945205479454</v>
      </c>
    </row>
    <row r="90" spans="6:10" x14ac:dyDescent="0.3">
      <c r="F90" s="1">
        <v>45303</v>
      </c>
      <c r="G90" s="2">
        <v>10000</v>
      </c>
      <c r="H90" s="38">
        <v>4.4999999999999998E-2</v>
      </c>
      <c r="I90" s="38">
        <v>7.4999999999999997E-2</v>
      </c>
      <c r="J90" s="40">
        <v>2.0547945205479454</v>
      </c>
    </row>
    <row r="91" spans="6:10" x14ac:dyDescent="0.3">
      <c r="F91" s="1">
        <v>45304</v>
      </c>
      <c r="G91" s="2">
        <v>10000</v>
      </c>
      <c r="H91" s="38">
        <v>4.4999999999999998E-2</v>
      </c>
      <c r="I91" s="38">
        <v>7.4999999999999997E-2</v>
      </c>
      <c r="J91" s="40">
        <v>2.0547945205479454</v>
      </c>
    </row>
    <row r="92" spans="6:10" x14ac:dyDescent="0.3">
      <c r="F92" s="1">
        <v>45305</v>
      </c>
      <c r="G92" s="2">
        <v>10000</v>
      </c>
      <c r="H92" s="38">
        <v>4.4999999999999998E-2</v>
      </c>
      <c r="I92" s="38">
        <v>7.4999999999999997E-2</v>
      </c>
      <c r="J92" s="40">
        <v>2.0547945205479454</v>
      </c>
    </row>
    <row r="93" spans="6:10" x14ac:dyDescent="0.3">
      <c r="F93" s="1">
        <v>45306</v>
      </c>
      <c r="G93" s="2">
        <v>10000</v>
      </c>
      <c r="H93" s="38">
        <v>4.4999999999999998E-2</v>
      </c>
      <c r="I93" s="38">
        <v>7.4999999999999997E-2</v>
      </c>
      <c r="J93" s="40">
        <v>2.0547945205479454</v>
      </c>
    </row>
    <row r="94" spans="6:10" x14ac:dyDescent="0.3">
      <c r="F94" s="1">
        <v>45307</v>
      </c>
      <c r="G94" s="2">
        <v>10000</v>
      </c>
      <c r="H94" s="38">
        <v>4.4999999999999998E-2</v>
      </c>
      <c r="I94" s="38">
        <v>7.4999999999999997E-2</v>
      </c>
      <c r="J94" s="40">
        <v>2.0547945205479454</v>
      </c>
    </row>
    <row r="95" spans="6:10" x14ac:dyDescent="0.3">
      <c r="F95" s="1">
        <v>45308</v>
      </c>
      <c r="G95" s="2">
        <v>10000</v>
      </c>
      <c r="H95" s="38">
        <v>4.4999999999999998E-2</v>
      </c>
      <c r="I95" s="38">
        <v>7.4999999999999997E-2</v>
      </c>
      <c r="J95" s="40">
        <v>2.0547945205479454</v>
      </c>
    </row>
    <row r="96" spans="6:10" x14ac:dyDescent="0.3">
      <c r="F96" s="1">
        <v>45309</v>
      </c>
      <c r="G96" s="2">
        <v>10000</v>
      </c>
      <c r="H96" s="38">
        <v>4.4999999999999998E-2</v>
      </c>
      <c r="I96" s="38">
        <v>7.4999999999999997E-2</v>
      </c>
      <c r="J96" s="40">
        <v>2.0547945205479454</v>
      </c>
    </row>
    <row r="97" spans="6:10" x14ac:dyDescent="0.3">
      <c r="F97" s="1">
        <v>45310</v>
      </c>
      <c r="G97" s="2">
        <v>10000</v>
      </c>
      <c r="H97" s="38">
        <v>4.4999999999999998E-2</v>
      </c>
      <c r="I97" s="38">
        <v>7.4999999999999997E-2</v>
      </c>
      <c r="J97" s="40">
        <v>2.0547945205479454</v>
      </c>
    </row>
    <row r="98" spans="6:10" x14ac:dyDescent="0.3">
      <c r="F98" s="1">
        <v>45311</v>
      </c>
      <c r="G98" s="2">
        <v>10000</v>
      </c>
      <c r="H98" s="38">
        <v>4.4999999999999998E-2</v>
      </c>
      <c r="I98" s="38">
        <v>7.4999999999999997E-2</v>
      </c>
      <c r="J98" s="40">
        <v>2.0547945205479454</v>
      </c>
    </row>
    <row r="99" spans="6:10" x14ac:dyDescent="0.3">
      <c r="F99" s="1">
        <v>45312</v>
      </c>
      <c r="G99" s="2">
        <v>10000</v>
      </c>
      <c r="H99" s="38">
        <v>4.4999999999999998E-2</v>
      </c>
      <c r="I99" s="38">
        <v>7.4999999999999997E-2</v>
      </c>
      <c r="J99" s="40">
        <v>2.0547945205479454</v>
      </c>
    </row>
    <row r="100" spans="6:10" x14ac:dyDescent="0.3">
      <c r="F100" s="1">
        <v>45313</v>
      </c>
      <c r="G100" s="2">
        <v>10000</v>
      </c>
      <c r="H100" s="38">
        <v>4.4999999999999998E-2</v>
      </c>
      <c r="I100" s="38">
        <v>7.4999999999999997E-2</v>
      </c>
      <c r="J100" s="40">
        <v>2.0547945205479454</v>
      </c>
    </row>
    <row r="101" spans="6:10" x14ac:dyDescent="0.3">
      <c r="F101" s="1">
        <v>45314</v>
      </c>
      <c r="G101" s="2">
        <v>10000</v>
      </c>
      <c r="H101" s="38">
        <v>4.4999999999999998E-2</v>
      </c>
      <c r="I101" s="38">
        <v>7.4999999999999997E-2</v>
      </c>
      <c r="J101" s="40">
        <v>2.0547945205479454</v>
      </c>
    </row>
    <row r="102" spans="6:10" x14ac:dyDescent="0.3">
      <c r="F102" s="1">
        <v>45315</v>
      </c>
      <c r="G102" s="2">
        <v>10000</v>
      </c>
      <c r="H102" s="38">
        <v>4.4999999999999998E-2</v>
      </c>
      <c r="I102" s="38">
        <v>7.4999999999999997E-2</v>
      </c>
      <c r="J102" s="40">
        <v>2.0547945205479454</v>
      </c>
    </row>
    <row r="103" spans="6:10" x14ac:dyDescent="0.3">
      <c r="F103" s="1">
        <v>45316</v>
      </c>
      <c r="G103" s="2">
        <v>10000</v>
      </c>
      <c r="H103" s="38">
        <v>4.4999999999999998E-2</v>
      </c>
      <c r="I103" s="38">
        <v>7.4999999999999997E-2</v>
      </c>
      <c r="J103" s="40">
        <v>2.0547945205479454</v>
      </c>
    </row>
    <row r="104" spans="6:10" x14ac:dyDescent="0.3">
      <c r="F104" s="1">
        <v>45317</v>
      </c>
      <c r="G104" s="2">
        <v>10000</v>
      </c>
      <c r="H104" s="38">
        <v>4.4999999999999998E-2</v>
      </c>
      <c r="I104" s="38">
        <v>7.4999999999999997E-2</v>
      </c>
      <c r="J104" s="40">
        <v>2.0547945205479454</v>
      </c>
    </row>
    <row r="105" spans="6:10" x14ac:dyDescent="0.3">
      <c r="F105" s="1">
        <v>45318</v>
      </c>
      <c r="G105" s="2">
        <v>10000</v>
      </c>
      <c r="H105" s="38">
        <v>4.4999999999999998E-2</v>
      </c>
      <c r="I105" s="38">
        <v>7.4999999999999997E-2</v>
      </c>
      <c r="J105" s="40">
        <v>2.0547945205479454</v>
      </c>
    </row>
    <row r="106" spans="6:10" x14ac:dyDescent="0.3">
      <c r="F106" s="1">
        <v>45319</v>
      </c>
      <c r="G106" s="2">
        <v>10000</v>
      </c>
      <c r="H106" s="38">
        <v>4.4999999999999998E-2</v>
      </c>
      <c r="I106" s="38">
        <v>7.4999999999999997E-2</v>
      </c>
      <c r="J106" s="40">
        <v>2.0547945205479454</v>
      </c>
    </row>
    <row r="107" spans="6:10" x14ac:dyDescent="0.3">
      <c r="F107" s="1">
        <v>45320</v>
      </c>
      <c r="G107" s="2">
        <v>10000</v>
      </c>
      <c r="H107" s="38">
        <v>4.4999999999999998E-2</v>
      </c>
      <c r="I107" s="38">
        <v>7.4999999999999997E-2</v>
      </c>
      <c r="J107" s="40">
        <v>2.0547945205479454</v>
      </c>
    </row>
    <row r="108" spans="6:10" x14ac:dyDescent="0.3">
      <c r="F108" s="1">
        <v>45321</v>
      </c>
      <c r="G108" s="2">
        <v>10000</v>
      </c>
      <c r="H108" s="38">
        <v>4.4999999999999998E-2</v>
      </c>
      <c r="I108" s="38">
        <v>7.4999999999999997E-2</v>
      </c>
      <c r="J108" s="40">
        <v>2.0547945205479454</v>
      </c>
    </row>
    <row r="109" spans="6:10" x14ac:dyDescent="0.3">
      <c r="F109" s="1">
        <v>45322</v>
      </c>
      <c r="G109" s="2">
        <v>10000</v>
      </c>
      <c r="H109" s="38">
        <v>4.4999999999999998E-2</v>
      </c>
      <c r="I109" s="38">
        <v>7.4999999999999997E-2</v>
      </c>
      <c r="J109" s="40">
        <v>2.0547945205479454</v>
      </c>
    </row>
    <row r="110" spans="6:10" x14ac:dyDescent="0.3">
      <c r="F110" s="1">
        <v>45323</v>
      </c>
      <c r="G110" s="2">
        <v>10000</v>
      </c>
      <c r="H110" s="38">
        <v>4.4999999999999998E-2</v>
      </c>
      <c r="I110" s="38">
        <v>7.4999999999999997E-2</v>
      </c>
      <c r="J110" s="40">
        <v>2.0547945205479454</v>
      </c>
    </row>
    <row r="111" spans="6:10" x14ac:dyDescent="0.3">
      <c r="F111" s="1">
        <v>45324</v>
      </c>
      <c r="G111" s="2">
        <v>10000</v>
      </c>
      <c r="H111" s="38">
        <v>4.4999999999999998E-2</v>
      </c>
      <c r="I111" s="38">
        <v>7.4999999999999997E-2</v>
      </c>
      <c r="J111" s="40">
        <v>2.0547945205479454</v>
      </c>
    </row>
    <row r="112" spans="6:10" x14ac:dyDescent="0.3">
      <c r="F112" s="1">
        <v>45325</v>
      </c>
      <c r="G112" s="2">
        <v>10000</v>
      </c>
      <c r="H112" s="38">
        <v>4.4999999999999998E-2</v>
      </c>
      <c r="I112" s="38">
        <v>7.4999999999999997E-2</v>
      </c>
      <c r="J112" s="40">
        <v>2.0547945205479454</v>
      </c>
    </row>
    <row r="113" spans="6:10" x14ac:dyDescent="0.3">
      <c r="F113" s="1">
        <v>45326</v>
      </c>
      <c r="G113" s="2">
        <v>10000</v>
      </c>
      <c r="H113" s="38">
        <v>4.4999999999999998E-2</v>
      </c>
      <c r="I113" s="38">
        <v>7.4999999999999997E-2</v>
      </c>
      <c r="J113" s="40">
        <v>2.0547945205479454</v>
      </c>
    </row>
    <row r="114" spans="6:10" x14ac:dyDescent="0.3">
      <c r="F114" s="1">
        <v>45327</v>
      </c>
      <c r="G114" s="2">
        <v>10000</v>
      </c>
      <c r="H114" s="38">
        <v>4.4999999999999998E-2</v>
      </c>
      <c r="I114" s="38">
        <v>7.4999999999999997E-2</v>
      </c>
      <c r="J114" s="40">
        <v>2.0547945205479454</v>
      </c>
    </row>
    <row r="115" spans="6:10" x14ac:dyDescent="0.3">
      <c r="F115" s="1">
        <v>45328</v>
      </c>
      <c r="G115" s="2">
        <v>10000</v>
      </c>
      <c r="H115" s="38">
        <v>4.4999999999999998E-2</v>
      </c>
      <c r="I115" s="38">
        <v>7.4999999999999997E-2</v>
      </c>
      <c r="J115" s="40">
        <v>2.0547945205479454</v>
      </c>
    </row>
    <row r="116" spans="6:10" x14ac:dyDescent="0.3">
      <c r="F116" s="1">
        <v>45329</v>
      </c>
      <c r="G116" s="2">
        <v>10000</v>
      </c>
      <c r="H116" s="38">
        <v>4.4999999999999998E-2</v>
      </c>
      <c r="I116" s="38">
        <v>7.4999999999999997E-2</v>
      </c>
      <c r="J116" s="40">
        <v>2.0547945205479454</v>
      </c>
    </row>
    <row r="117" spans="6:10" x14ac:dyDescent="0.3">
      <c r="F117" s="1">
        <v>45330</v>
      </c>
      <c r="G117" s="2">
        <v>10000</v>
      </c>
      <c r="H117" s="38">
        <v>4.4999999999999998E-2</v>
      </c>
      <c r="I117" s="38">
        <v>7.4999999999999997E-2</v>
      </c>
      <c r="J117" s="40">
        <v>2.0547945205479454</v>
      </c>
    </row>
    <row r="118" spans="6:10" x14ac:dyDescent="0.3">
      <c r="F118" s="1">
        <v>45331</v>
      </c>
      <c r="G118" s="2">
        <v>10000</v>
      </c>
      <c r="H118" s="38">
        <v>4.4999999999999998E-2</v>
      </c>
      <c r="I118" s="38">
        <v>7.4999999999999997E-2</v>
      </c>
      <c r="J118" s="40">
        <v>2.0547945205479454</v>
      </c>
    </row>
    <row r="119" spans="6:10" x14ac:dyDescent="0.3">
      <c r="F119" s="1">
        <v>45332</v>
      </c>
      <c r="G119" s="2">
        <v>10000</v>
      </c>
      <c r="H119" s="38">
        <v>4.4999999999999998E-2</v>
      </c>
      <c r="I119" s="38">
        <v>7.4999999999999997E-2</v>
      </c>
      <c r="J119" s="40">
        <v>2.0547945205479454</v>
      </c>
    </row>
    <row r="120" spans="6:10" x14ac:dyDescent="0.3">
      <c r="F120" s="1">
        <v>45333</v>
      </c>
      <c r="G120" s="2">
        <v>10000</v>
      </c>
      <c r="H120" s="38">
        <v>4.4999999999999998E-2</v>
      </c>
      <c r="I120" s="38">
        <v>7.4999999999999997E-2</v>
      </c>
      <c r="J120" s="40">
        <v>2.0547945205479454</v>
      </c>
    </row>
    <row r="121" spans="6:10" x14ac:dyDescent="0.3">
      <c r="F121" s="1">
        <v>45334</v>
      </c>
      <c r="G121" s="2">
        <v>10000</v>
      </c>
      <c r="H121" s="38">
        <v>4.4999999999999998E-2</v>
      </c>
      <c r="I121" s="38">
        <v>7.4999999999999997E-2</v>
      </c>
      <c r="J121" s="40">
        <v>2.0547945205479454</v>
      </c>
    </row>
    <row r="122" spans="6:10" x14ac:dyDescent="0.3">
      <c r="F122" s="1">
        <v>45335</v>
      </c>
      <c r="G122" s="2">
        <v>10000</v>
      </c>
      <c r="H122" s="38">
        <v>4.4999999999999998E-2</v>
      </c>
      <c r="I122" s="38">
        <v>7.4999999999999997E-2</v>
      </c>
      <c r="J122" s="40">
        <v>2.0547945205479454</v>
      </c>
    </row>
    <row r="123" spans="6:10" x14ac:dyDescent="0.3">
      <c r="F123" s="1">
        <v>45336</v>
      </c>
      <c r="G123" s="2">
        <v>10000</v>
      </c>
      <c r="H123" s="38">
        <v>4.4999999999999998E-2</v>
      </c>
      <c r="I123" s="38">
        <v>7.4999999999999997E-2</v>
      </c>
      <c r="J123" s="40">
        <v>2.0547945205479454</v>
      </c>
    </row>
    <row r="124" spans="6:10" x14ac:dyDescent="0.3">
      <c r="F124" s="1">
        <v>45337</v>
      </c>
      <c r="G124" s="2">
        <v>10000</v>
      </c>
      <c r="H124" s="38">
        <v>4.4999999999999998E-2</v>
      </c>
      <c r="I124" s="38">
        <v>7.4999999999999997E-2</v>
      </c>
      <c r="J124" s="40">
        <v>2.0547945205479454</v>
      </c>
    </row>
    <row r="125" spans="6:10" x14ac:dyDescent="0.3">
      <c r="F125" s="1">
        <v>45338</v>
      </c>
      <c r="G125" s="2">
        <v>10000</v>
      </c>
      <c r="H125" s="38">
        <v>4.4999999999999998E-2</v>
      </c>
      <c r="I125" s="38">
        <v>7.4999999999999997E-2</v>
      </c>
      <c r="J125" s="40">
        <v>2.0547945205479454</v>
      </c>
    </row>
    <row r="126" spans="6:10" x14ac:dyDescent="0.3">
      <c r="F126" s="1">
        <v>45339</v>
      </c>
      <c r="G126" s="2">
        <v>10000</v>
      </c>
      <c r="H126" s="38">
        <v>4.4999999999999998E-2</v>
      </c>
      <c r="I126" s="38">
        <v>7.4999999999999997E-2</v>
      </c>
      <c r="J126" s="40">
        <v>2.0547945205479454</v>
      </c>
    </row>
    <row r="127" spans="6:10" x14ac:dyDescent="0.3">
      <c r="F127" s="1">
        <v>45340</v>
      </c>
      <c r="G127" s="2">
        <v>10000</v>
      </c>
      <c r="H127" s="38">
        <v>4.4999999999999998E-2</v>
      </c>
      <c r="I127" s="38">
        <v>7.4999999999999997E-2</v>
      </c>
      <c r="J127" s="40">
        <v>2.0547945205479454</v>
      </c>
    </row>
    <row r="128" spans="6:10" x14ac:dyDescent="0.3">
      <c r="F128" s="1">
        <v>45341</v>
      </c>
      <c r="G128" s="2">
        <v>10000</v>
      </c>
      <c r="H128" s="38">
        <v>4.4999999999999998E-2</v>
      </c>
      <c r="I128" s="38">
        <v>7.4999999999999997E-2</v>
      </c>
      <c r="J128" s="40">
        <v>2.0547945205479454</v>
      </c>
    </row>
    <row r="129" spans="6:10" x14ac:dyDescent="0.3">
      <c r="F129" s="1">
        <v>45342</v>
      </c>
      <c r="G129" s="2">
        <v>10000</v>
      </c>
      <c r="H129" s="38">
        <v>4.4999999999999998E-2</v>
      </c>
      <c r="I129" s="38">
        <v>7.4999999999999997E-2</v>
      </c>
      <c r="J129" s="40">
        <v>2.0547945205479454</v>
      </c>
    </row>
    <row r="130" spans="6:10" x14ac:dyDescent="0.3">
      <c r="F130" s="1">
        <v>45343</v>
      </c>
      <c r="G130" s="2">
        <v>10000</v>
      </c>
      <c r="H130" s="38">
        <v>4.4999999999999998E-2</v>
      </c>
      <c r="I130" s="38">
        <v>7.4999999999999997E-2</v>
      </c>
      <c r="J130" s="40">
        <v>2.0547945205479454</v>
      </c>
    </row>
    <row r="131" spans="6:10" x14ac:dyDescent="0.3">
      <c r="F131" s="1">
        <v>45344</v>
      </c>
      <c r="G131" s="2">
        <v>10000</v>
      </c>
      <c r="H131" s="38">
        <v>4.4999999999999998E-2</v>
      </c>
      <c r="I131" s="38">
        <v>7.4999999999999997E-2</v>
      </c>
      <c r="J131" s="40">
        <v>2.0547945205479454</v>
      </c>
    </row>
    <row r="132" spans="6:10" x14ac:dyDescent="0.3">
      <c r="F132" s="1">
        <v>45345</v>
      </c>
      <c r="G132" s="2">
        <v>10000</v>
      </c>
      <c r="H132" s="38">
        <v>4.4999999999999998E-2</v>
      </c>
      <c r="I132" s="38">
        <v>7.4999999999999997E-2</v>
      </c>
      <c r="J132" s="40">
        <v>2.0547945205479454</v>
      </c>
    </row>
    <row r="133" spans="6:10" x14ac:dyDescent="0.3">
      <c r="F133" s="1">
        <v>45346</v>
      </c>
      <c r="G133" s="2">
        <v>10000</v>
      </c>
      <c r="H133" s="38">
        <v>4.4999999999999998E-2</v>
      </c>
      <c r="I133" s="38">
        <v>7.4999999999999997E-2</v>
      </c>
      <c r="J133" s="40">
        <v>2.0547945205479454</v>
      </c>
    </row>
    <row r="134" spans="6:10" x14ac:dyDescent="0.3">
      <c r="F134" s="1">
        <v>45347</v>
      </c>
      <c r="G134" s="2">
        <v>10000</v>
      </c>
      <c r="H134" s="38">
        <v>4.4999999999999998E-2</v>
      </c>
      <c r="I134" s="38">
        <v>7.4999999999999997E-2</v>
      </c>
      <c r="J134" s="40">
        <v>2.0547945205479454</v>
      </c>
    </row>
    <row r="135" spans="6:10" x14ac:dyDescent="0.3">
      <c r="F135" s="1">
        <v>45348</v>
      </c>
      <c r="G135" s="2">
        <v>10000</v>
      </c>
      <c r="H135" s="38">
        <v>4.4999999999999998E-2</v>
      </c>
      <c r="I135" s="38">
        <v>7.4999999999999997E-2</v>
      </c>
      <c r="J135" s="40">
        <v>2.0547945205479454</v>
      </c>
    </row>
    <row r="136" spans="6:10" x14ac:dyDescent="0.3">
      <c r="F136" s="1">
        <v>45349</v>
      </c>
      <c r="G136" s="2">
        <v>10000</v>
      </c>
      <c r="H136" s="38">
        <v>4.4999999999999998E-2</v>
      </c>
      <c r="I136" s="38">
        <v>7.4999999999999997E-2</v>
      </c>
      <c r="J136" s="40">
        <v>2.0547945205479454</v>
      </c>
    </row>
    <row r="137" spans="6:10" x14ac:dyDescent="0.3">
      <c r="F137" s="1">
        <v>45350</v>
      </c>
      <c r="G137" s="2">
        <v>10000</v>
      </c>
      <c r="H137" s="38">
        <v>4.4999999999999998E-2</v>
      </c>
      <c r="I137" s="38">
        <v>7.4999999999999997E-2</v>
      </c>
      <c r="J137" s="40">
        <v>2.0547945205479454</v>
      </c>
    </row>
    <row r="138" spans="6:10" x14ac:dyDescent="0.3">
      <c r="F138" s="1">
        <v>45351</v>
      </c>
      <c r="G138" s="2">
        <v>10000</v>
      </c>
      <c r="H138" s="38">
        <v>4.4999999999999998E-2</v>
      </c>
      <c r="I138" s="38">
        <v>7.4999999999999997E-2</v>
      </c>
      <c r="J138" s="40">
        <v>2.0547945205479454</v>
      </c>
    </row>
    <row r="139" spans="6:10" x14ac:dyDescent="0.3">
      <c r="F139" s="1">
        <v>45352</v>
      </c>
      <c r="G139" s="2">
        <v>10000</v>
      </c>
      <c r="H139" s="38">
        <v>4.4999999999999998E-2</v>
      </c>
      <c r="I139" s="38">
        <v>7.4999999999999997E-2</v>
      </c>
      <c r="J139" s="40">
        <v>2.0547945205479454</v>
      </c>
    </row>
    <row r="140" spans="6:10" x14ac:dyDescent="0.3">
      <c r="F140" s="1">
        <v>45353</v>
      </c>
      <c r="G140" s="2">
        <v>10000</v>
      </c>
      <c r="H140" s="38">
        <v>4.4999999999999998E-2</v>
      </c>
      <c r="I140" s="38">
        <v>7.4999999999999997E-2</v>
      </c>
      <c r="J140" s="40">
        <v>2.0547945205479454</v>
      </c>
    </row>
    <row r="141" spans="6:10" x14ac:dyDescent="0.3">
      <c r="F141" s="1">
        <v>45354</v>
      </c>
      <c r="G141" s="2">
        <v>10000</v>
      </c>
      <c r="H141" s="38">
        <v>4.4999999999999998E-2</v>
      </c>
      <c r="I141" s="38">
        <v>7.4999999999999997E-2</v>
      </c>
      <c r="J141" s="40">
        <v>2.0547945205479454</v>
      </c>
    </row>
    <row r="142" spans="6:10" x14ac:dyDescent="0.3">
      <c r="F142" s="1">
        <v>45355</v>
      </c>
      <c r="G142" s="2">
        <v>10000</v>
      </c>
      <c r="H142" s="38">
        <v>4.4999999999999998E-2</v>
      </c>
      <c r="I142" s="38">
        <v>7.4999999999999997E-2</v>
      </c>
      <c r="J142" s="40">
        <v>2.0547945205479454</v>
      </c>
    </row>
    <row r="143" spans="6:10" x14ac:dyDescent="0.3">
      <c r="F143" s="1">
        <v>45356</v>
      </c>
      <c r="G143" s="2">
        <v>10000</v>
      </c>
      <c r="H143" s="38">
        <v>4.4999999999999998E-2</v>
      </c>
      <c r="I143" s="38">
        <v>7.4999999999999997E-2</v>
      </c>
      <c r="J143" s="40">
        <v>2.0547945205479454</v>
      </c>
    </row>
    <row r="144" spans="6:10" x14ac:dyDescent="0.3">
      <c r="F144" s="1">
        <v>45357</v>
      </c>
      <c r="G144" s="2">
        <v>10000</v>
      </c>
      <c r="H144" s="38">
        <v>4.4999999999999998E-2</v>
      </c>
      <c r="I144" s="38">
        <v>7.4999999999999997E-2</v>
      </c>
      <c r="J144" s="40">
        <v>2.0547945205479454</v>
      </c>
    </row>
    <row r="145" spans="6:10" x14ac:dyDescent="0.3">
      <c r="F145" s="1">
        <v>45358</v>
      </c>
      <c r="G145" s="2">
        <v>10000</v>
      </c>
      <c r="H145" s="38">
        <v>4.4999999999999998E-2</v>
      </c>
      <c r="I145" s="38">
        <v>7.4999999999999997E-2</v>
      </c>
      <c r="J145" s="40">
        <v>2.0547945205479454</v>
      </c>
    </row>
    <row r="146" spans="6:10" x14ac:dyDescent="0.3">
      <c r="F146" s="1">
        <v>45359</v>
      </c>
      <c r="G146" s="2">
        <v>10000</v>
      </c>
      <c r="H146" s="38">
        <v>4.4999999999999998E-2</v>
      </c>
      <c r="I146" s="38">
        <v>7.4999999999999997E-2</v>
      </c>
      <c r="J146" s="40">
        <v>2.0547945205479454</v>
      </c>
    </row>
    <row r="147" spans="6:10" x14ac:dyDescent="0.3">
      <c r="F147" s="1">
        <v>45360</v>
      </c>
      <c r="G147" s="2">
        <v>10000</v>
      </c>
      <c r="H147" s="38">
        <v>4.4999999999999998E-2</v>
      </c>
      <c r="I147" s="38">
        <v>7.4999999999999997E-2</v>
      </c>
      <c r="J147" s="40">
        <v>2.0547945205479454</v>
      </c>
    </row>
    <row r="148" spans="6:10" x14ac:dyDescent="0.3">
      <c r="F148" s="1">
        <v>45361</v>
      </c>
      <c r="G148" s="2">
        <v>10000</v>
      </c>
      <c r="H148" s="38">
        <v>4.4999999999999998E-2</v>
      </c>
      <c r="I148" s="38">
        <v>7.4999999999999997E-2</v>
      </c>
      <c r="J148" s="40">
        <v>2.0547945205479454</v>
      </c>
    </row>
    <row r="149" spans="6:10" x14ac:dyDescent="0.3">
      <c r="F149" s="1">
        <v>45362</v>
      </c>
      <c r="G149" s="2">
        <v>10000</v>
      </c>
      <c r="H149" s="38">
        <v>4.4999999999999998E-2</v>
      </c>
      <c r="I149" s="38">
        <v>7.4999999999999997E-2</v>
      </c>
      <c r="J149" s="40">
        <v>2.0547945205479454</v>
      </c>
    </row>
    <row r="150" spans="6:10" x14ac:dyDescent="0.3">
      <c r="F150" s="1">
        <v>45363</v>
      </c>
      <c r="G150" s="2">
        <v>10000</v>
      </c>
      <c r="H150" s="38">
        <v>4.4999999999999998E-2</v>
      </c>
      <c r="I150" s="38">
        <v>7.4999999999999997E-2</v>
      </c>
      <c r="J150" s="40">
        <v>2.0547945205479454</v>
      </c>
    </row>
    <row r="151" spans="6:10" x14ac:dyDescent="0.3">
      <c r="F151" s="1">
        <v>45364</v>
      </c>
      <c r="G151" s="2">
        <v>10000</v>
      </c>
      <c r="H151" s="38">
        <v>4.4999999999999998E-2</v>
      </c>
      <c r="I151" s="38">
        <v>7.4999999999999997E-2</v>
      </c>
      <c r="J151" s="40">
        <v>2.0547945205479454</v>
      </c>
    </row>
    <row r="152" spans="6:10" x14ac:dyDescent="0.3">
      <c r="F152" s="1">
        <v>45365</v>
      </c>
      <c r="G152" s="2">
        <v>10000</v>
      </c>
      <c r="H152" s="38">
        <v>4.4999999999999998E-2</v>
      </c>
      <c r="I152" s="38">
        <v>7.4999999999999997E-2</v>
      </c>
      <c r="J152" s="40">
        <v>2.0547945205479454</v>
      </c>
    </row>
    <row r="153" spans="6:10" x14ac:dyDescent="0.3">
      <c r="F153" s="1">
        <v>45366</v>
      </c>
      <c r="G153" s="2">
        <v>10000</v>
      </c>
      <c r="H153" s="38">
        <v>4.4999999999999998E-2</v>
      </c>
      <c r="I153" s="38">
        <v>7.4999999999999997E-2</v>
      </c>
      <c r="J153" s="40">
        <v>2.0547945205479454</v>
      </c>
    </row>
    <row r="154" spans="6:10" x14ac:dyDescent="0.3">
      <c r="F154" s="1">
        <v>45367</v>
      </c>
      <c r="G154" s="2">
        <v>10000</v>
      </c>
      <c r="H154" s="38">
        <v>4.4999999999999998E-2</v>
      </c>
      <c r="I154" s="38">
        <v>7.4999999999999997E-2</v>
      </c>
      <c r="J154" s="40">
        <v>2.0547945205479454</v>
      </c>
    </row>
    <row r="155" spans="6:10" x14ac:dyDescent="0.3">
      <c r="F155" s="1">
        <v>45368</v>
      </c>
      <c r="G155" s="2">
        <v>10000</v>
      </c>
      <c r="H155" s="38">
        <v>4.4999999999999998E-2</v>
      </c>
      <c r="I155" s="38">
        <v>7.4999999999999997E-2</v>
      </c>
      <c r="J155" s="40">
        <v>2.0547945205479454</v>
      </c>
    </row>
    <row r="156" spans="6:10" x14ac:dyDescent="0.3">
      <c r="F156" s="1">
        <v>45369</v>
      </c>
      <c r="G156" s="2">
        <v>10000</v>
      </c>
      <c r="H156" s="38">
        <v>4.4999999999999998E-2</v>
      </c>
      <c r="I156" s="38">
        <v>7.4999999999999997E-2</v>
      </c>
      <c r="J156" s="40">
        <v>2.0547945205479454</v>
      </c>
    </row>
    <row r="157" spans="6:10" x14ac:dyDescent="0.3">
      <c r="F157" s="1">
        <v>45370</v>
      </c>
      <c r="G157" s="2">
        <v>10000</v>
      </c>
      <c r="H157" s="38">
        <v>4.4999999999999998E-2</v>
      </c>
      <c r="I157" s="38">
        <v>7.4999999999999997E-2</v>
      </c>
      <c r="J157" s="40">
        <v>2.0547945205479454</v>
      </c>
    </row>
    <row r="158" spans="6:10" x14ac:dyDescent="0.3">
      <c r="F158" s="1">
        <v>45371</v>
      </c>
      <c r="G158" s="2">
        <v>10000</v>
      </c>
      <c r="H158" s="38">
        <v>4.4999999999999998E-2</v>
      </c>
      <c r="I158" s="38">
        <v>7.4999999999999997E-2</v>
      </c>
      <c r="J158" s="40">
        <v>2.0547945205479454</v>
      </c>
    </row>
    <row r="159" spans="6:10" x14ac:dyDescent="0.3">
      <c r="F159" s="1">
        <v>45372</v>
      </c>
      <c r="G159" s="2">
        <v>10000</v>
      </c>
      <c r="H159" s="38">
        <v>4.4999999999999998E-2</v>
      </c>
      <c r="I159" s="38">
        <v>7.4999999999999997E-2</v>
      </c>
      <c r="J159" s="40">
        <v>2.0547945205479454</v>
      </c>
    </row>
    <row r="160" spans="6:10" x14ac:dyDescent="0.3">
      <c r="F160" s="1">
        <v>45373</v>
      </c>
      <c r="G160" s="2">
        <v>10000</v>
      </c>
      <c r="H160" s="38">
        <v>4.4999999999999998E-2</v>
      </c>
      <c r="I160" s="38">
        <v>7.4999999999999997E-2</v>
      </c>
      <c r="J160" s="40">
        <v>2.0547945205479454</v>
      </c>
    </row>
    <row r="161" spans="6:10" x14ac:dyDescent="0.3">
      <c r="F161" s="1">
        <v>45374</v>
      </c>
      <c r="G161" s="2">
        <v>10000</v>
      </c>
      <c r="H161" s="38">
        <v>4.4999999999999998E-2</v>
      </c>
      <c r="I161" s="38">
        <v>7.4999999999999997E-2</v>
      </c>
      <c r="J161" s="40">
        <v>2.0547945205479454</v>
      </c>
    </row>
    <row r="162" spans="6:10" x14ac:dyDescent="0.3">
      <c r="F162" s="1">
        <v>45375</v>
      </c>
      <c r="G162" s="2">
        <v>10000</v>
      </c>
      <c r="H162" s="38">
        <v>4.4999999999999998E-2</v>
      </c>
      <c r="I162" s="38">
        <v>7.4999999999999997E-2</v>
      </c>
      <c r="J162" s="40">
        <v>2.0547945205479454</v>
      </c>
    </row>
    <row r="163" spans="6:10" x14ac:dyDescent="0.3">
      <c r="F163" s="1">
        <v>45376</v>
      </c>
      <c r="G163" s="2">
        <v>10000</v>
      </c>
      <c r="H163" s="38">
        <v>4.4999999999999998E-2</v>
      </c>
      <c r="I163" s="38">
        <v>7.4999999999999997E-2</v>
      </c>
      <c r="J163" s="40">
        <v>2.0547945205479454</v>
      </c>
    </row>
    <row r="164" spans="6:10" x14ac:dyDescent="0.3">
      <c r="F164" s="1">
        <v>45377</v>
      </c>
      <c r="G164" s="2">
        <v>10000</v>
      </c>
      <c r="H164" s="38">
        <v>4.4999999999999998E-2</v>
      </c>
      <c r="I164" s="38">
        <v>7.4999999999999997E-2</v>
      </c>
      <c r="J164" s="40">
        <v>2.0547945205479454</v>
      </c>
    </row>
    <row r="165" spans="6:10" x14ac:dyDescent="0.3">
      <c r="F165" s="1">
        <v>45378</v>
      </c>
      <c r="G165" s="2">
        <v>10000</v>
      </c>
      <c r="H165" s="38">
        <v>4.4999999999999998E-2</v>
      </c>
      <c r="I165" s="38">
        <v>7.4999999999999997E-2</v>
      </c>
      <c r="J165" s="40">
        <v>2.0547945205479454</v>
      </c>
    </row>
    <row r="166" spans="6:10" x14ac:dyDescent="0.3">
      <c r="F166" s="1">
        <v>45379</v>
      </c>
      <c r="G166" s="2">
        <v>10000</v>
      </c>
      <c r="H166" s="38">
        <v>4.4999999999999998E-2</v>
      </c>
      <c r="I166" s="38">
        <v>7.4999999999999997E-2</v>
      </c>
      <c r="J166" s="40">
        <v>2.0547945205479454</v>
      </c>
    </row>
    <row r="167" spans="6:10" x14ac:dyDescent="0.3">
      <c r="F167" s="1">
        <v>45380</v>
      </c>
      <c r="G167" s="2">
        <v>10000</v>
      </c>
      <c r="H167" s="38">
        <v>4.4999999999999998E-2</v>
      </c>
      <c r="I167" s="38">
        <v>7.4999999999999997E-2</v>
      </c>
      <c r="J167" s="40">
        <v>2.0547945205479454</v>
      </c>
    </row>
    <row r="168" spans="6:10" x14ac:dyDescent="0.3">
      <c r="F168" s="1">
        <v>45381</v>
      </c>
      <c r="G168" s="2">
        <v>10000</v>
      </c>
      <c r="H168" s="38">
        <v>4.4999999999999998E-2</v>
      </c>
      <c r="I168" s="38">
        <v>7.4999999999999997E-2</v>
      </c>
      <c r="J168" s="40">
        <v>2.0547945205479454</v>
      </c>
    </row>
    <row r="169" spans="6:10" x14ac:dyDescent="0.3">
      <c r="F169" s="1">
        <v>45382</v>
      </c>
      <c r="G169" s="2">
        <v>10000</v>
      </c>
      <c r="H169" s="38">
        <v>4.4999999999999998E-2</v>
      </c>
      <c r="I169" s="38">
        <v>7.4999999999999997E-2</v>
      </c>
      <c r="J169" s="40">
        <v>2.0547945205479454</v>
      </c>
    </row>
    <row r="170" spans="6:10" x14ac:dyDescent="0.3">
      <c r="F170" s="1">
        <v>45383</v>
      </c>
      <c r="G170" s="2">
        <v>10000</v>
      </c>
      <c r="H170" s="38">
        <v>4.4999999999999998E-2</v>
      </c>
      <c r="I170" s="38">
        <v>7.4999999999999997E-2</v>
      </c>
      <c r="J170" s="40">
        <v>2.0547945205479454</v>
      </c>
    </row>
    <row r="171" spans="6:10" x14ac:dyDescent="0.3">
      <c r="F171" s="1">
        <v>45384</v>
      </c>
      <c r="G171" s="2">
        <v>10000</v>
      </c>
      <c r="H171" s="38">
        <v>4.4999999999999998E-2</v>
      </c>
      <c r="I171" s="38">
        <v>7.4999999999999997E-2</v>
      </c>
      <c r="J171" s="40">
        <v>2.0547945205479454</v>
      </c>
    </row>
    <row r="172" spans="6:10" x14ac:dyDescent="0.3">
      <c r="F172" s="1">
        <v>45385</v>
      </c>
      <c r="G172" s="2">
        <v>10000</v>
      </c>
      <c r="H172" s="38">
        <v>4.4999999999999998E-2</v>
      </c>
      <c r="I172" s="38">
        <v>7.4999999999999997E-2</v>
      </c>
      <c r="J172" s="40">
        <v>2.0547945205479454</v>
      </c>
    </row>
    <row r="173" spans="6:10" x14ac:dyDescent="0.3">
      <c r="F173" s="1">
        <v>45386</v>
      </c>
      <c r="G173" s="2">
        <v>10000</v>
      </c>
      <c r="H173" s="38">
        <v>4.4999999999999998E-2</v>
      </c>
      <c r="I173" s="38">
        <v>7.4999999999999997E-2</v>
      </c>
      <c r="J173" s="40">
        <v>2.0547945205479454</v>
      </c>
    </row>
    <row r="174" spans="6:10" x14ac:dyDescent="0.3">
      <c r="F174" s="1">
        <v>45387</v>
      </c>
      <c r="G174" s="2">
        <v>10000</v>
      </c>
      <c r="H174" s="38">
        <v>4.4999999999999998E-2</v>
      </c>
      <c r="I174" s="38">
        <v>7.4999999999999997E-2</v>
      </c>
      <c r="J174" s="40">
        <v>2.0547945205479454</v>
      </c>
    </row>
    <row r="175" spans="6:10" x14ac:dyDescent="0.3">
      <c r="F175" s="1">
        <v>45388</v>
      </c>
      <c r="G175" s="2">
        <v>10000</v>
      </c>
      <c r="H175" s="38">
        <v>4.4999999999999998E-2</v>
      </c>
      <c r="I175" s="38">
        <v>7.4999999999999997E-2</v>
      </c>
      <c r="J175" s="40">
        <v>2.0547945205479454</v>
      </c>
    </row>
    <row r="176" spans="6:10" x14ac:dyDescent="0.3">
      <c r="F176" s="1">
        <v>45389</v>
      </c>
      <c r="G176" s="2">
        <v>10000</v>
      </c>
      <c r="H176" s="38">
        <v>4.4999999999999998E-2</v>
      </c>
      <c r="I176" s="38">
        <v>7.4999999999999997E-2</v>
      </c>
      <c r="J176" s="40">
        <v>2.0547945205479454</v>
      </c>
    </row>
    <row r="177" spans="6:10" x14ac:dyDescent="0.3">
      <c r="F177" s="1">
        <v>45390</v>
      </c>
      <c r="G177" s="2">
        <v>10000</v>
      </c>
      <c r="H177" s="38">
        <v>4.4999999999999998E-2</v>
      </c>
      <c r="I177" s="38">
        <v>7.4999999999999997E-2</v>
      </c>
      <c r="J177" s="40">
        <v>2.0547945205479454</v>
      </c>
    </row>
    <row r="178" spans="6:10" x14ac:dyDescent="0.3">
      <c r="F178" s="1">
        <v>45391</v>
      </c>
      <c r="G178" s="2">
        <v>10000</v>
      </c>
      <c r="H178" s="38">
        <v>4.4999999999999998E-2</v>
      </c>
      <c r="I178" s="38">
        <v>7.4999999999999997E-2</v>
      </c>
      <c r="J178" s="40">
        <v>2.0547945205479454</v>
      </c>
    </row>
    <row r="179" spans="6:10" x14ac:dyDescent="0.3">
      <c r="F179" s="1">
        <v>45392</v>
      </c>
      <c r="G179" s="2">
        <v>10000</v>
      </c>
      <c r="H179" s="38">
        <v>4.4999999999999998E-2</v>
      </c>
      <c r="I179" s="38">
        <v>7.4999999999999997E-2</v>
      </c>
      <c r="J179" s="40">
        <v>2.0547945205479454</v>
      </c>
    </row>
    <row r="180" spans="6:10" x14ac:dyDescent="0.3">
      <c r="F180" s="1">
        <v>45393</v>
      </c>
      <c r="G180" s="2">
        <v>10000</v>
      </c>
      <c r="H180" s="38">
        <v>4.4999999999999998E-2</v>
      </c>
      <c r="I180" s="38">
        <v>7.4999999999999997E-2</v>
      </c>
      <c r="J180" s="40">
        <v>2.0547945205479454</v>
      </c>
    </row>
    <row r="181" spans="6:10" x14ac:dyDescent="0.3">
      <c r="F181" s="1">
        <v>45394</v>
      </c>
      <c r="G181" s="2">
        <v>10000</v>
      </c>
      <c r="H181" s="38">
        <v>4.4999999999999998E-2</v>
      </c>
      <c r="I181" s="38">
        <v>7.4999999999999997E-2</v>
      </c>
      <c r="J181" s="40">
        <v>2.0547945205479454</v>
      </c>
    </row>
    <row r="182" spans="6:10" x14ac:dyDescent="0.3">
      <c r="F182" s="1">
        <v>45395</v>
      </c>
      <c r="G182" s="2">
        <v>10000</v>
      </c>
      <c r="H182" s="38">
        <v>4.4999999999999998E-2</v>
      </c>
      <c r="I182" s="38">
        <v>7.4999999999999997E-2</v>
      </c>
      <c r="J182" s="40">
        <v>2.0547945205479454</v>
      </c>
    </row>
    <row r="183" spans="6:10" x14ac:dyDescent="0.3">
      <c r="F183" s="1">
        <v>45396</v>
      </c>
      <c r="G183" s="2">
        <v>10000</v>
      </c>
      <c r="H183" s="38">
        <v>4.4999999999999998E-2</v>
      </c>
      <c r="I183" s="38">
        <v>7.4999999999999997E-2</v>
      </c>
      <c r="J183" s="40">
        <v>2.0547945205479454</v>
      </c>
    </row>
    <row r="184" spans="6:10" x14ac:dyDescent="0.3">
      <c r="F184" s="1">
        <v>45397</v>
      </c>
      <c r="G184" s="2">
        <v>10000</v>
      </c>
      <c r="H184" s="38">
        <v>4.4999999999999998E-2</v>
      </c>
      <c r="I184" s="38">
        <v>7.4999999999999997E-2</v>
      </c>
      <c r="J184" s="40">
        <v>2.0547945205479454</v>
      </c>
    </row>
    <row r="185" spans="6:10" x14ac:dyDescent="0.3">
      <c r="F185" s="1">
        <v>45398</v>
      </c>
      <c r="G185" s="2">
        <v>10000</v>
      </c>
      <c r="H185" s="38">
        <v>4.4999999999999998E-2</v>
      </c>
      <c r="I185" s="38">
        <v>7.4999999999999997E-2</v>
      </c>
      <c r="J185" s="40">
        <v>2.0547945205479454</v>
      </c>
    </row>
    <row r="186" spans="6:10" x14ac:dyDescent="0.3">
      <c r="F186" s="1">
        <v>45399</v>
      </c>
      <c r="G186" s="2">
        <v>10000</v>
      </c>
      <c r="H186" s="38">
        <v>4.4999999999999998E-2</v>
      </c>
      <c r="I186" s="38">
        <v>7.4999999999999997E-2</v>
      </c>
      <c r="J186" s="40">
        <v>2.0547945205479454</v>
      </c>
    </row>
    <row r="187" spans="6:10" x14ac:dyDescent="0.3">
      <c r="F187" s="1">
        <v>45400</v>
      </c>
      <c r="G187" s="2">
        <v>10000</v>
      </c>
      <c r="H187" s="38">
        <v>4.4999999999999998E-2</v>
      </c>
      <c r="I187" s="38">
        <v>7.4999999999999997E-2</v>
      </c>
      <c r="J187" s="40">
        <v>2.0547945205479454</v>
      </c>
    </row>
    <row r="188" spans="6:10" x14ac:dyDescent="0.3">
      <c r="F188" s="1">
        <v>45401</v>
      </c>
      <c r="G188" s="2">
        <v>10000</v>
      </c>
      <c r="H188" s="38">
        <v>4.4999999999999998E-2</v>
      </c>
      <c r="I188" s="38">
        <v>7.4999999999999997E-2</v>
      </c>
      <c r="J188" s="40">
        <v>2.0547945205479454</v>
      </c>
    </row>
    <row r="189" spans="6:10" x14ac:dyDescent="0.3">
      <c r="F189" s="1">
        <v>45402</v>
      </c>
      <c r="G189" s="2">
        <v>10000</v>
      </c>
      <c r="H189" s="38">
        <v>4.4999999999999998E-2</v>
      </c>
      <c r="I189" s="38">
        <v>7.4999999999999997E-2</v>
      </c>
      <c r="J189" s="40">
        <v>2.0547945205479454</v>
      </c>
    </row>
    <row r="190" spans="6:10" x14ac:dyDescent="0.3">
      <c r="F190" s="1">
        <v>45403</v>
      </c>
      <c r="G190" s="2">
        <v>10000</v>
      </c>
      <c r="H190" s="38">
        <v>4.4999999999999998E-2</v>
      </c>
      <c r="I190" s="38">
        <v>7.4999999999999997E-2</v>
      </c>
      <c r="J190" s="40">
        <v>2.0547945205479454</v>
      </c>
    </row>
    <row r="191" spans="6:10" x14ac:dyDescent="0.3">
      <c r="F191" s="1">
        <v>45404</v>
      </c>
      <c r="G191" s="2">
        <v>10000</v>
      </c>
      <c r="H191" s="38">
        <v>4.4999999999999998E-2</v>
      </c>
      <c r="I191" s="38">
        <v>7.4999999999999997E-2</v>
      </c>
      <c r="J191" s="40">
        <v>2.0547945205479454</v>
      </c>
    </row>
    <row r="192" spans="6:10" x14ac:dyDescent="0.3">
      <c r="F192" s="1">
        <v>45405</v>
      </c>
      <c r="G192" s="2">
        <v>10000</v>
      </c>
      <c r="H192" s="38">
        <v>4.4999999999999998E-2</v>
      </c>
      <c r="I192" s="38">
        <v>7.4999999999999997E-2</v>
      </c>
      <c r="J192" s="40">
        <v>2.0547945205479454</v>
      </c>
    </row>
    <row r="193" spans="6:10" x14ac:dyDescent="0.3">
      <c r="F193" s="1">
        <v>45406</v>
      </c>
      <c r="G193" s="2">
        <v>10000</v>
      </c>
      <c r="H193" s="38">
        <v>4.4999999999999998E-2</v>
      </c>
      <c r="I193" s="38">
        <v>7.4999999999999997E-2</v>
      </c>
      <c r="J193" s="40">
        <v>2.0547945205479454</v>
      </c>
    </row>
    <row r="194" spans="6:10" x14ac:dyDescent="0.3">
      <c r="F194" s="1">
        <v>45407</v>
      </c>
      <c r="G194" s="2">
        <v>10000</v>
      </c>
      <c r="H194" s="38">
        <v>4.4999999999999998E-2</v>
      </c>
      <c r="I194" s="38">
        <v>7.4999999999999997E-2</v>
      </c>
      <c r="J194" s="40">
        <v>2.0547945205479454</v>
      </c>
    </row>
    <row r="195" spans="6:10" x14ac:dyDescent="0.3">
      <c r="F195" s="1">
        <v>45408</v>
      </c>
      <c r="G195" s="2">
        <v>10000</v>
      </c>
      <c r="H195" s="38">
        <v>4.4999999999999998E-2</v>
      </c>
      <c r="I195" s="38">
        <v>7.4999999999999997E-2</v>
      </c>
      <c r="J195" s="40">
        <v>2.0547945205479454</v>
      </c>
    </row>
    <row r="196" spans="6:10" x14ac:dyDescent="0.3">
      <c r="F196" s="1">
        <v>45409</v>
      </c>
      <c r="G196" s="2">
        <v>10000</v>
      </c>
      <c r="H196" s="38">
        <v>4.4999999999999998E-2</v>
      </c>
      <c r="I196" s="38">
        <v>7.4999999999999997E-2</v>
      </c>
      <c r="J196" s="40">
        <v>2.0547945205479454</v>
      </c>
    </row>
    <row r="197" spans="6:10" x14ac:dyDescent="0.3">
      <c r="F197" s="1">
        <v>45410</v>
      </c>
      <c r="G197" s="2">
        <v>10000</v>
      </c>
      <c r="H197" s="38">
        <v>4.4999999999999998E-2</v>
      </c>
      <c r="I197" s="38">
        <v>7.4999999999999997E-2</v>
      </c>
      <c r="J197" s="40">
        <v>2.0547945205479454</v>
      </c>
    </row>
    <row r="198" spans="6:10" x14ac:dyDescent="0.3">
      <c r="F198" s="1">
        <v>45411</v>
      </c>
      <c r="G198" s="2">
        <v>10000</v>
      </c>
      <c r="H198" s="38">
        <v>4.4999999999999998E-2</v>
      </c>
      <c r="I198" s="38">
        <v>7.4999999999999997E-2</v>
      </c>
      <c r="J198" s="40">
        <v>2.0547945205479454</v>
      </c>
    </row>
    <row r="199" spans="6:10" x14ac:dyDescent="0.3">
      <c r="F199" s="1">
        <v>45412</v>
      </c>
      <c r="G199" s="2">
        <v>10000</v>
      </c>
      <c r="H199" s="38">
        <v>4.4999999999999998E-2</v>
      </c>
      <c r="I199" s="38">
        <v>7.4999999999999997E-2</v>
      </c>
      <c r="J199" s="40">
        <v>2.0547945205479454</v>
      </c>
    </row>
    <row r="200" spans="6:10" x14ac:dyDescent="0.3">
      <c r="F200" s="1">
        <v>45413</v>
      </c>
      <c r="G200" s="2">
        <v>10000</v>
      </c>
      <c r="H200" s="38">
        <v>4.4999999999999998E-2</v>
      </c>
      <c r="I200" s="38">
        <v>7.4999999999999997E-2</v>
      </c>
      <c r="J200" s="40">
        <v>2.0547945205479454</v>
      </c>
    </row>
    <row r="201" spans="6:10" x14ac:dyDescent="0.3">
      <c r="F201" s="1">
        <v>45414</v>
      </c>
      <c r="G201" s="2">
        <v>10000</v>
      </c>
      <c r="H201" s="38">
        <v>4.4999999999999998E-2</v>
      </c>
      <c r="I201" s="38">
        <v>7.4999999999999997E-2</v>
      </c>
      <c r="J201" s="40">
        <v>2.0547945205479454</v>
      </c>
    </row>
    <row r="202" spans="6:10" x14ac:dyDescent="0.3">
      <c r="F202" s="1">
        <v>45415</v>
      </c>
      <c r="G202" s="2">
        <v>10000</v>
      </c>
      <c r="H202" s="38">
        <v>4.4999999999999998E-2</v>
      </c>
      <c r="I202" s="38">
        <v>7.4999999999999997E-2</v>
      </c>
      <c r="J202" s="40">
        <v>2.0547945205479454</v>
      </c>
    </row>
    <row r="203" spans="6:10" x14ac:dyDescent="0.3">
      <c r="F203" s="1">
        <v>45416</v>
      </c>
      <c r="G203" s="2">
        <v>10000</v>
      </c>
      <c r="H203" s="38">
        <v>4.4999999999999998E-2</v>
      </c>
      <c r="I203" s="38">
        <v>7.4999999999999997E-2</v>
      </c>
      <c r="J203" s="40">
        <v>2.0547945205479454</v>
      </c>
    </row>
    <row r="204" spans="6:10" x14ac:dyDescent="0.3">
      <c r="F204" s="1">
        <v>45417</v>
      </c>
      <c r="G204" s="2">
        <v>10000</v>
      </c>
      <c r="H204" s="38">
        <v>4.4999999999999998E-2</v>
      </c>
      <c r="I204" s="38">
        <v>7.4999999999999997E-2</v>
      </c>
      <c r="J204" s="40">
        <v>2.0547945205479454</v>
      </c>
    </row>
    <row r="205" spans="6:10" x14ac:dyDescent="0.3">
      <c r="F205" s="1">
        <v>45418</v>
      </c>
      <c r="G205" s="2">
        <v>10000</v>
      </c>
      <c r="H205" s="38">
        <v>4.4999999999999998E-2</v>
      </c>
      <c r="I205" s="38">
        <v>7.4999999999999997E-2</v>
      </c>
      <c r="J205" s="40">
        <v>2.0547945205479454</v>
      </c>
    </row>
    <row r="206" spans="6:10" x14ac:dyDescent="0.3">
      <c r="F206" s="1">
        <v>45419</v>
      </c>
      <c r="G206" s="2">
        <v>10000</v>
      </c>
      <c r="H206" s="38">
        <v>4.4999999999999998E-2</v>
      </c>
      <c r="I206" s="38">
        <v>7.4999999999999997E-2</v>
      </c>
      <c r="J206" s="40">
        <v>2.0547945205479454</v>
      </c>
    </row>
    <row r="207" spans="6:10" x14ac:dyDescent="0.3">
      <c r="F207" s="1">
        <v>45420</v>
      </c>
      <c r="G207" s="2">
        <v>10000</v>
      </c>
      <c r="H207" s="38">
        <v>4.4999999999999998E-2</v>
      </c>
      <c r="I207" s="38">
        <v>7.4999999999999997E-2</v>
      </c>
      <c r="J207" s="40">
        <v>2.0547945205479454</v>
      </c>
    </row>
    <row r="208" spans="6:10" x14ac:dyDescent="0.3">
      <c r="F208" s="1">
        <v>45421</v>
      </c>
      <c r="G208" s="2">
        <v>10000</v>
      </c>
      <c r="H208" s="38">
        <v>4.4999999999999998E-2</v>
      </c>
      <c r="I208" s="38">
        <v>7.4999999999999997E-2</v>
      </c>
      <c r="J208" s="40">
        <v>2.0547945205479454</v>
      </c>
    </row>
    <row r="209" spans="6:10" x14ac:dyDescent="0.3">
      <c r="F209" s="1">
        <v>45422</v>
      </c>
      <c r="G209" s="2">
        <v>10000</v>
      </c>
      <c r="H209" s="38">
        <v>4.4999999999999998E-2</v>
      </c>
      <c r="I209" s="38">
        <v>7.4999999999999997E-2</v>
      </c>
      <c r="J209" s="40">
        <v>2.0547945205479454</v>
      </c>
    </row>
    <row r="210" spans="6:10" x14ac:dyDescent="0.3">
      <c r="F210" s="1">
        <v>45423</v>
      </c>
      <c r="G210" s="2">
        <v>10000</v>
      </c>
      <c r="H210" s="38">
        <v>4.4999999999999998E-2</v>
      </c>
      <c r="I210" s="38">
        <v>7.4999999999999997E-2</v>
      </c>
      <c r="J210" s="40">
        <v>2.0547945205479454</v>
      </c>
    </row>
    <row r="211" spans="6:10" x14ac:dyDescent="0.3">
      <c r="F211" s="1">
        <v>45424</v>
      </c>
      <c r="G211" s="2">
        <v>10000</v>
      </c>
      <c r="H211" s="38">
        <v>4.4999999999999998E-2</v>
      </c>
      <c r="I211" s="38">
        <v>7.4999999999999997E-2</v>
      </c>
      <c r="J211" s="40">
        <v>2.0547945205479454</v>
      </c>
    </row>
    <row r="212" spans="6:10" x14ac:dyDescent="0.3">
      <c r="F212" s="1">
        <v>45425</v>
      </c>
      <c r="G212" s="2">
        <v>10000</v>
      </c>
      <c r="H212" s="38">
        <v>4.4999999999999998E-2</v>
      </c>
      <c r="I212" s="38">
        <v>7.4999999999999997E-2</v>
      </c>
      <c r="J212" s="40">
        <v>2.0547945205479454</v>
      </c>
    </row>
    <row r="213" spans="6:10" x14ac:dyDescent="0.3">
      <c r="F213" s="1">
        <v>45426</v>
      </c>
      <c r="G213" s="2">
        <v>10000</v>
      </c>
      <c r="H213" s="38">
        <v>4.4999999999999998E-2</v>
      </c>
      <c r="I213" s="38">
        <v>7.4999999999999997E-2</v>
      </c>
      <c r="J213" s="40">
        <v>2.0547945205479454</v>
      </c>
    </row>
    <row r="214" spans="6:10" x14ac:dyDescent="0.3">
      <c r="F214" s="1">
        <v>45427</v>
      </c>
      <c r="G214" s="2">
        <v>10000</v>
      </c>
      <c r="H214" s="38">
        <v>4.4999999999999998E-2</v>
      </c>
      <c r="I214" s="38">
        <v>7.4999999999999997E-2</v>
      </c>
      <c r="J214" s="40">
        <v>2.0547945205479454</v>
      </c>
    </row>
    <row r="215" spans="6:10" x14ac:dyDescent="0.3">
      <c r="F215" s="1">
        <v>45428</v>
      </c>
      <c r="G215" s="2">
        <v>10000</v>
      </c>
      <c r="H215" s="38">
        <v>4.4999999999999998E-2</v>
      </c>
      <c r="I215" s="38">
        <v>7.4999999999999997E-2</v>
      </c>
      <c r="J215" s="40">
        <v>2.0547945205479454</v>
      </c>
    </row>
    <row r="216" spans="6:10" x14ac:dyDescent="0.3">
      <c r="F216" s="1">
        <v>45429</v>
      </c>
      <c r="G216" s="2">
        <v>10000</v>
      </c>
      <c r="H216" s="38">
        <v>4.4999999999999998E-2</v>
      </c>
      <c r="I216" s="38">
        <v>7.4999999999999997E-2</v>
      </c>
      <c r="J216" s="40">
        <v>2.0547945205479454</v>
      </c>
    </row>
    <row r="217" spans="6:10" x14ac:dyDescent="0.3">
      <c r="F217" s="1">
        <v>45430</v>
      </c>
      <c r="G217" s="2">
        <v>10000</v>
      </c>
      <c r="H217" s="38">
        <v>4.4999999999999998E-2</v>
      </c>
      <c r="I217" s="38">
        <v>7.4999999999999997E-2</v>
      </c>
      <c r="J217" s="40">
        <v>2.0547945205479454</v>
      </c>
    </row>
    <row r="218" spans="6:10" x14ac:dyDescent="0.3">
      <c r="F218" s="1">
        <v>45431</v>
      </c>
      <c r="G218" s="2">
        <v>10000</v>
      </c>
      <c r="H218" s="38">
        <v>4.4999999999999998E-2</v>
      </c>
      <c r="I218" s="38">
        <v>7.4999999999999997E-2</v>
      </c>
      <c r="J218" s="40">
        <v>2.0547945205479454</v>
      </c>
    </row>
    <row r="219" spans="6:10" x14ac:dyDescent="0.3">
      <c r="F219" s="1">
        <v>45432</v>
      </c>
      <c r="G219" s="2">
        <v>10000</v>
      </c>
      <c r="H219" s="38">
        <v>4.4999999999999998E-2</v>
      </c>
      <c r="I219" s="38">
        <v>7.4999999999999997E-2</v>
      </c>
      <c r="J219" s="40">
        <v>2.0547945205479454</v>
      </c>
    </row>
    <row r="220" spans="6:10" x14ac:dyDescent="0.3">
      <c r="F220" s="1">
        <v>45433</v>
      </c>
      <c r="G220" s="2">
        <v>10000</v>
      </c>
      <c r="H220" s="38">
        <v>4.4999999999999998E-2</v>
      </c>
      <c r="I220" s="38">
        <v>7.4999999999999997E-2</v>
      </c>
      <c r="J220" s="40">
        <v>2.0547945205479454</v>
      </c>
    </row>
    <row r="221" spans="6:10" x14ac:dyDescent="0.3">
      <c r="F221" s="1">
        <v>45434</v>
      </c>
      <c r="G221" s="2">
        <v>10000</v>
      </c>
      <c r="H221" s="38">
        <v>4.4999999999999998E-2</v>
      </c>
      <c r="I221" s="38">
        <v>7.4999999999999997E-2</v>
      </c>
      <c r="J221" s="40">
        <v>2.0547945205479454</v>
      </c>
    </row>
    <row r="222" spans="6:10" x14ac:dyDescent="0.3">
      <c r="F222" s="1">
        <v>45435</v>
      </c>
      <c r="G222" s="2">
        <v>10000</v>
      </c>
      <c r="H222" s="38">
        <v>4.4999999999999998E-2</v>
      </c>
      <c r="I222" s="38">
        <v>7.4999999999999997E-2</v>
      </c>
      <c r="J222" s="40">
        <v>2.0547945205479454</v>
      </c>
    </row>
    <row r="223" spans="6:10" x14ac:dyDescent="0.3">
      <c r="F223" s="1">
        <v>45436</v>
      </c>
      <c r="G223" s="2">
        <v>10000</v>
      </c>
      <c r="H223" s="38">
        <v>4.4999999999999998E-2</v>
      </c>
      <c r="I223" s="38">
        <v>7.4999999999999997E-2</v>
      </c>
      <c r="J223" s="40">
        <v>2.0547945205479454</v>
      </c>
    </row>
    <row r="224" spans="6:10" x14ac:dyDescent="0.3">
      <c r="F224" s="1">
        <v>45437</v>
      </c>
      <c r="G224" s="2">
        <v>10000</v>
      </c>
      <c r="H224" s="38">
        <v>4.4999999999999998E-2</v>
      </c>
      <c r="I224" s="38">
        <v>7.4999999999999997E-2</v>
      </c>
      <c r="J224" s="40">
        <v>2.0547945205479454</v>
      </c>
    </row>
    <row r="225" spans="6:10" x14ac:dyDescent="0.3">
      <c r="F225" s="1">
        <v>45438</v>
      </c>
      <c r="G225" s="2">
        <v>10000</v>
      </c>
      <c r="H225" s="38">
        <v>4.4999999999999998E-2</v>
      </c>
      <c r="I225" s="38">
        <v>7.4999999999999997E-2</v>
      </c>
      <c r="J225" s="40">
        <v>2.0547945205479454</v>
      </c>
    </row>
    <row r="226" spans="6:10" x14ac:dyDescent="0.3">
      <c r="F226" s="1">
        <v>45439</v>
      </c>
      <c r="G226" s="2">
        <v>10000</v>
      </c>
      <c r="H226" s="38">
        <v>4.4999999999999998E-2</v>
      </c>
      <c r="I226" s="38">
        <v>7.4999999999999997E-2</v>
      </c>
      <c r="J226" s="40">
        <v>2.0547945205479454</v>
      </c>
    </row>
    <row r="227" spans="6:10" x14ac:dyDescent="0.3">
      <c r="F227" s="1">
        <v>45440</v>
      </c>
      <c r="G227" s="2">
        <v>10000</v>
      </c>
      <c r="H227" s="38">
        <v>4.4999999999999998E-2</v>
      </c>
      <c r="I227" s="38">
        <v>7.4999999999999997E-2</v>
      </c>
      <c r="J227" s="40">
        <v>2.0547945205479454</v>
      </c>
    </row>
    <row r="228" spans="6:10" x14ac:dyDescent="0.3">
      <c r="F228" s="1">
        <v>45441</v>
      </c>
      <c r="G228" s="2">
        <v>10000</v>
      </c>
      <c r="H228" s="38">
        <v>4.4999999999999998E-2</v>
      </c>
      <c r="I228" s="38">
        <v>7.4999999999999997E-2</v>
      </c>
      <c r="J228" s="40">
        <v>2.0547945205479454</v>
      </c>
    </row>
    <row r="229" spans="6:10" x14ac:dyDescent="0.3">
      <c r="F229" s="1">
        <v>45442</v>
      </c>
      <c r="G229" s="2">
        <v>10000</v>
      </c>
      <c r="H229" s="38">
        <v>4.4999999999999998E-2</v>
      </c>
      <c r="I229" s="38">
        <v>7.4999999999999997E-2</v>
      </c>
      <c r="J229" s="40">
        <v>2.0547945205479454</v>
      </c>
    </row>
    <row r="230" spans="6:10" x14ac:dyDescent="0.3">
      <c r="F230" s="1">
        <v>45443</v>
      </c>
      <c r="G230" s="2">
        <v>10000</v>
      </c>
      <c r="H230" s="38">
        <v>4.4999999999999998E-2</v>
      </c>
      <c r="I230" s="38">
        <v>7.4999999999999997E-2</v>
      </c>
      <c r="J230" s="40">
        <v>2.0547945205479454</v>
      </c>
    </row>
    <row r="231" spans="6:10" x14ac:dyDescent="0.3">
      <c r="F231" s="1">
        <v>45444</v>
      </c>
      <c r="G231" s="2">
        <v>10000</v>
      </c>
      <c r="H231" s="38">
        <v>4.4999999999999998E-2</v>
      </c>
      <c r="I231" s="38">
        <v>7.4999999999999997E-2</v>
      </c>
      <c r="J231" s="40">
        <v>2.0547945205479454</v>
      </c>
    </row>
    <row r="232" spans="6:10" x14ac:dyDescent="0.3">
      <c r="F232" s="1">
        <v>45445</v>
      </c>
      <c r="G232" s="2">
        <v>10000</v>
      </c>
      <c r="H232" s="38">
        <v>4.4999999999999998E-2</v>
      </c>
      <c r="I232" s="38">
        <v>7.4999999999999997E-2</v>
      </c>
      <c r="J232" s="40">
        <v>2.0547945205479454</v>
      </c>
    </row>
    <row r="233" spans="6:10" x14ac:dyDescent="0.3">
      <c r="F233" s="1">
        <v>45446</v>
      </c>
      <c r="G233" s="2">
        <v>10000</v>
      </c>
      <c r="H233" s="38">
        <v>4.4999999999999998E-2</v>
      </c>
      <c r="I233" s="38">
        <v>7.4999999999999997E-2</v>
      </c>
      <c r="J233" s="40">
        <v>2.0547945205479454</v>
      </c>
    </row>
    <row r="234" spans="6:10" x14ac:dyDescent="0.3">
      <c r="F234" s="1">
        <v>45447</v>
      </c>
      <c r="G234" s="2">
        <v>10000</v>
      </c>
      <c r="H234" s="38">
        <v>4.4999999999999998E-2</v>
      </c>
      <c r="I234" s="38">
        <v>7.4999999999999997E-2</v>
      </c>
      <c r="J234" s="40">
        <v>2.0547945205479454</v>
      </c>
    </row>
    <row r="235" spans="6:10" x14ac:dyDescent="0.3">
      <c r="F235" s="1">
        <v>45448</v>
      </c>
      <c r="G235" s="2">
        <v>10000</v>
      </c>
      <c r="H235" s="38">
        <v>4.4999999999999998E-2</v>
      </c>
      <c r="I235" s="38">
        <v>7.4999999999999997E-2</v>
      </c>
      <c r="J235" s="40">
        <v>2.0547945205479454</v>
      </c>
    </row>
    <row r="236" spans="6:10" x14ac:dyDescent="0.3">
      <c r="F236" s="1">
        <v>45449</v>
      </c>
      <c r="G236" s="2">
        <v>10000</v>
      </c>
      <c r="H236" s="38">
        <v>4.4999999999999998E-2</v>
      </c>
      <c r="I236" s="38">
        <v>7.4999999999999997E-2</v>
      </c>
      <c r="J236" s="40">
        <v>2.0547945205479454</v>
      </c>
    </row>
    <row r="237" spans="6:10" x14ac:dyDescent="0.3">
      <c r="F237" s="1">
        <v>45450</v>
      </c>
      <c r="G237" s="2">
        <v>10000</v>
      </c>
      <c r="H237" s="38">
        <v>4.4999999999999998E-2</v>
      </c>
      <c r="I237" s="38">
        <v>7.4999999999999997E-2</v>
      </c>
      <c r="J237" s="40">
        <v>2.0547945205479454</v>
      </c>
    </row>
    <row r="238" spans="6:10" x14ac:dyDescent="0.3">
      <c r="F238" s="1">
        <v>45451</v>
      </c>
      <c r="G238" s="2">
        <v>10000</v>
      </c>
      <c r="H238" s="38">
        <v>4.4999999999999998E-2</v>
      </c>
      <c r="I238" s="38">
        <v>7.4999999999999997E-2</v>
      </c>
      <c r="J238" s="40">
        <v>2.0547945205479454</v>
      </c>
    </row>
    <row r="239" spans="6:10" x14ac:dyDescent="0.3">
      <c r="F239" s="1">
        <v>45452</v>
      </c>
      <c r="G239" s="2">
        <v>10000</v>
      </c>
      <c r="H239" s="38">
        <v>4.4999999999999998E-2</v>
      </c>
      <c r="I239" s="38">
        <v>7.4999999999999997E-2</v>
      </c>
      <c r="J239" s="40">
        <v>2.0547945205479454</v>
      </c>
    </row>
    <row r="240" spans="6:10" x14ac:dyDescent="0.3">
      <c r="F240" s="1">
        <v>45453</v>
      </c>
      <c r="G240" s="2">
        <v>10000</v>
      </c>
      <c r="H240" s="38">
        <v>4.4999999999999998E-2</v>
      </c>
      <c r="I240" s="38">
        <v>7.4999999999999997E-2</v>
      </c>
      <c r="J240" s="40">
        <v>2.0547945205479454</v>
      </c>
    </row>
    <row r="241" spans="6:10" x14ac:dyDescent="0.3">
      <c r="F241" s="1">
        <v>45454</v>
      </c>
      <c r="G241" s="2">
        <v>10000</v>
      </c>
      <c r="H241" s="38">
        <v>4.4999999999999998E-2</v>
      </c>
      <c r="I241" s="38">
        <v>7.4999999999999997E-2</v>
      </c>
      <c r="J241" s="40">
        <v>2.0547945205479454</v>
      </c>
    </row>
    <row r="242" spans="6:10" x14ac:dyDescent="0.3">
      <c r="F242" s="1">
        <v>45455</v>
      </c>
      <c r="G242" s="2">
        <v>10000</v>
      </c>
      <c r="H242" s="38">
        <v>4.4999999999999998E-2</v>
      </c>
      <c r="I242" s="38">
        <v>7.4999999999999997E-2</v>
      </c>
      <c r="J242" s="40">
        <v>2.0547945205479454</v>
      </c>
    </row>
    <row r="243" spans="6:10" x14ac:dyDescent="0.3">
      <c r="F243" s="1">
        <v>45456</v>
      </c>
      <c r="G243" s="2">
        <v>10000</v>
      </c>
      <c r="H243" s="38">
        <v>4.4999999999999998E-2</v>
      </c>
      <c r="I243" s="38">
        <v>7.4999999999999997E-2</v>
      </c>
      <c r="J243" s="40">
        <v>2.0547945205479454</v>
      </c>
    </row>
    <row r="244" spans="6:10" x14ac:dyDescent="0.3">
      <c r="F244" s="1">
        <v>45457</v>
      </c>
      <c r="G244" s="2">
        <v>10000</v>
      </c>
      <c r="H244" s="38">
        <v>4.4999999999999998E-2</v>
      </c>
      <c r="I244" s="38">
        <v>7.4999999999999997E-2</v>
      </c>
      <c r="J244" s="40">
        <v>2.0547945205479454</v>
      </c>
    </row>
    <row r="245" spans="6:10" x14ac:dyDescent="0.3">
      <c r="F245" s="1">
        <v>45458</v>
      </c>
      <c r="G245" s="2">
        <v>10000</v>
      </c>
      <c r="H245" s="38">
        <v>4.4999999999999998E-2</v>
      </c>
      <c r="I245" s="38">
        <v>7.4999999999999997E-2</v>
      </c>
      <c r="J245" s="40">
        <v>2.0547945205479454</v>
      </c>
    </row>
    <row r="246" spans="6:10" x14ac:dyDescent="0.3">
      <c r="F246" s="1">
        <v>45459</v>
      </c>
      <c r="G246" s="2">
        <v>10000</v>
      </c>
      <c r="H246" s="38">
        <v>4.4999999999999998E-2</v>
      </c>
      <c r="I246" s="38">
        <v>7.4999999999999997E-2</v>
      </c>
      <c r="J246" s="40">
        <v>2.0547945205479454</v>
      </c>
    </row>
    <row r="247" spans="6:10" x14ac:dyDescent="0.3">
      <c r="F247" s="1">
        <v>45460</v>
      </c>
      <c r="G247" s="2">
        <v>10000</v>
      </c>
      <c r="H247" s="38">
        <v>4.4999999999999998E-2</v>
      </c>
      <c r="I247" s="38">
        <v>7.4999999999999997E-2</v>
      </c>
      <c r="J247" s="40">
        <v>2.0547945205479454</v>
      </c>
    </row>
    <row r="248" spans="6:10" x14ac:dyDescent="0.3">
      <c r="F248" s="1">
        <v>45461</v>
      </c>
      <c r="G248" s="2">
        <v>10000</v>
      </c>
      <c r="H248" s="38">
        <v>4.4999999999999998E-2</v>
      </c>
      <c r="I248" s="38">
        <v>7.4999999999999997E-2</v>
      </c>
      <c r="J248" s="40">
        <v>2.0547945205479454</v>
      </c>
    </row>
    <row r="249" spans="6:10" x14ac:dyDescent="0.3">
      <c r="F249" s="1">
        <v>45462</v>
      </c>
      <c r="G249" s="2">
        <v>10000</v>
      </c>
      <c r="H249" s="38">
        <v>4.4999999999999998E-2</v>
      </c>
      <c r="I249" s="38">
        <v>7.4999999999999997E-2</v>
      </c>
      <c r="J249" s="40">
        <v>2.0547945205479454</v>
      </c>
    </row>
    <row r="250" spans="6:10" x14ac:dyDescent="0.3">
      <c r="F250" s="1">
        <v>45463</v>
      </c>
      <c r="G250" s="2">
        <v>10000</v>
      </c>
      <c r="H250" s="38">
        <v>4.4999999999999998E-2</v>
      </c>
      <c r="I250" s="38">
        <v>7.4999999999999997E-2</v>
      </c>
      <c r="J250" s="40">
        <v>2.0547945205479454</v>
      </c>
    </row>
    <row r="251" spans="6:10" x14ac:dyDescent="0.3">
      <c r="F251" s="1">
        <v>45464</v>
      </c>
      <c r="G251" s="2">
        <v>10000</v>
      </c>
      <c r="H251" s="38">
        <v>4.4999999999999998E-2</v>
      </c>
      <c r="I251" s="38">
        <v>7.4999999999999997E-2</v>
      </c>
      <c r="J251" s="40">
        <v>2.0547945205479454</v>
      </c>
    </row>
    <row r="252" spans="6:10" x14ac:dyDescent="0.3">
      <c r="F252" s="1">
        <v>45465</v>
      </c>
      <c r="G252" s="2">
        <v>10000</v>
      </c>
      <c r="H252" s="38">
        <v>4.4999999999999998E-2</v>
      </c>
      <c r="I252" s="38">
        <v>7.4999999999999997E-2</v>
      </c>
      <c r="J252" s="40">
        <v>2.0547945205479454</v>
      </c>
    </row>
    <row r="253" spans="6:10" x14ac:dyDescent="0.3">
      <c r="F253" s="1">
        <v>45466</v>
      </c>
      <c r="G253" s="2">
        <v>10000</v>
      </c>
      <c r="H253" s="38">
        <v>4.4999999999999998E-2</v>
      </c>
      <c r="I253" s="38">
        <v>7.4999999999999997E-2</v>
      </c>
      <c r="J253" s="40">
        <v>2.0547945205479454</v>
      </c>
    </row>
    <row r="254" spans="6:10" x14ac:dyDescent="0.3">
      <c r="F254" s="1">
        <v>45467</v>
      </c>
      <c r="G254" s="2">
        <v>10000</v>
      </c>
      <c r="H254" s="38">
        <v>4.4999999999999998E-2</v>
      </c>
      <c r="I254" s="38">
        <v>7.4999999999999997E-2</v>
      </c>
      <c r="J254" s="40">
        <v>2.0547945205479454</v>
      </c>
    </row>
    <row r="255" spans="6:10" x14ac:dyDescent="0.3">
      <c r="F255" s="1">
        <v>45468</v>
      </c>
      <c r="G255" s="2">
        <v>10000</v>
      </c>
      <c r="H255" s="38">
        <v>4.4999999999999998E-2</v>
      </c>
      <c r="I255" s="38">
        <v>7.4999999999999997E-2</v>
      </c>
      <c r="J255" s="40">
        <v>2.0547945205479454</v>
      </c>
    </row>
    <row r="256" spans="6:10" x14ac:dyDescent="0.3">
      <c r="F256" s="1">
        <v>45469</v>
      </c>
      <c r="G256" s="2">
        <v>10000</v>
      </c>
      <c r="H256" s="38">
        <v>4.4999999999999998E-2</v>
      </c>
      <c r="I256" s="38">
        <v>7.4999999999999997E-2</v>
      </c>
      <c r="J256" s="40">
        <v>2.0547945205479454</v>
      </c>
    </row>
    <row r="257" spans="6:10" x14ac:dyDescent="0.3">
      <c r="F257" s="1">
        <v>45470</v>
      </c>
      <c r="G257" s="2">
        <v>10000</v>
      </c>
      <c r="H257" s="38">
        <v>4.4999999999999998E-2</v>
      </c>
      <c r="I257" s="38">
        <v>7.4999999999999997E-2</v>
      </c>
      <c r="J257" s="40">
        <v>2.0547945205479454</v>
      </c>
    </row>
    <row r="258" spans="6:10" x14ac:dyDescent="0.3">
      <c r="F258" s="1">
        <v>45471</v>
      </c>
      <c r="G258" s="2">
        <v>10000</v>
      </c>
      <c r="H258" s="38">
        <v>4.4999999999999998E-2</v>
      </c>
      <c r="I258" s="38">
        <v>7.4999999999999997E-2</v>
      </c>
      <c r="J258" s="40">
        <v>2.0547945205479454</v>
      </c>
    </row>
    <row r="259" spans="6:10" x14ac:dyDescent="0.3">
      <c r="F259" s="1">
        <v>45472</v>
      </c>
      <c r="G259" s="2">
        <v>10000</v>
      </c>
      <c r="H259" s="38">
        <v>4.4999999999999998E-2</v>
      </c>
      <c r="I259" s="38">
        <v>7.4999999999999997E-2</v>
      </c>
      <c r="J259" s="40">
        <v>2.0547945205479454</v>
      </c>
    </row>
    <row r="260" spans="6:10" x14ac:dyDescent="0.3">
      <c r="F260" s="1">
        <v>45473</v>
      </c>
      <c r="G260" s="2">
        <v>10000</v>
      </c>
      <c r="H260" s="38">
        <v>4.4999999999999998E-2</v>
      </c>
      <c r="I260" s="38">
        <v>7.4999999999999997E-2</v>
      </c>
      <c r="J260" s="40">
        <v>2.0547945205479454</v>
      </c>
    </row>
    <row r="261" spans="6:10" x14ac:dyDescent="0.3">
      <c r="F261" s="1">
        <v>45474</v>
      </c>
      <c r="G261" s="2">
        <v>10000</v>
      </c>
      <c r="H261" s="38">
        <v>4.4999999999999998E-2</v>
      </c>
      <c r="I261" s="38">
        <v>7.4999999999999997E-2</v>
      </c>
      <c r="J261" s="40">
        <v>2.0547945205479454</v>
      </c>
    </row>
    <row r="262" spans="6:10" x14ac:dyDescent="0.3">
      <c r="F262" s="1">
        <v>45475</v>
      </c>
      <c r="G262" s="2">
        <v>10000</v>
      </c>
      <c r="H262" s="38">
        <v>4.4999999999999998E-2</v>
      </c>
      <c r="I262" s="38">
        <v>7.4999999999999997E-2</v>
      </c>
      <c r="J262" s="40">
        <v>2.0547945205479454</v>
      </c>
    </row>
    <row r="263" spans="6:10" x14ac:dyDescent="0.3">
      <c r="F263" s="1">
        <v>45476</v>
      </c>
      <c r="G263" s="2">
        <v>10000</v>
      </c>
      <c r="H263" s="38">
        <v>4.4999999999999998E-2</v>
      </c>
      <c r="I263" s="38">
        <v>7.4999999999999997E-2</v>
      </c>
      <c r="J263" s="40">
        <v>2.0547945205479454</v>
      </c>
    </row>
    <row r="264" spans="6:10" x14ac:dyDescent="0.3">
      <c r="F264" s="1">
        <v>45477</v>
      </c>
      <c r="G264" s="2">
        <v>10000</v>
      </c>
      <c r="H264" s="38">
        <v>4.4999999999999998E-2</v>
      </c>
      <c r="I264" s="38">
        <v>7.4999999999999997E-2</v>
      </c>
      <c r="J264" s="40">
        <v>2.0547945205479454</v>
      </c>
    </row>
    <row r="265" spans="6:10" x14ac:dyDescent="0.3">
      <c r="F265" s="1">
        <v>45478</v>
      </c>
      <c r="G265" s="2">
        <v>10000</v>
      </c>
      <c r="H265" s="38">
        <v>4.4999999999999998E-2</v>
      </c>
      <c r="I265" s="38">
        <v>7.4999999999999997E-2</v>
      </c>
      <c r="J265" s="40">
        <v>2.0547945205479454</v>
      </c>
    </row>
    <row r="266" spans="6:10" x14ac:dyDescent="0.3">
      <c r="F266" s="1">
        <v>45479</v>
      </c>
      <c r="G266" s="2">
        <v>10000</v>
      </c>
      <c r="H266" s="38">
        <v>4.4999999999999998E-2</v>
      </c>
      <c r="I266" s="38">
        <v>7.4999999999999997E-2</v>
      </c>
      <c r="J266" s="40">
        <v>2.0547945205479454</v>
      </c>
    </row>
    <row r="267" spans="6:10" x14ac:dyDescent="0.3">
      <c r="F267" s="1">
        <v>45480</v>
      </c>
      <c r="G267" s="2">
        <v>10000</v>
      </c>
      <c r="H267" s="38">
        <v>4.4999999999999998E-2</v>
      </c>
      <c r="I267" s="38">
        <v>7.4999999999999997E-2</v>
      </c>
      <c r="J267" s="40">
        <v>2.0547945205479454</v>
      </c>
    </row>
    <row r="268" spans="6:10" x14ac:dyDescent="0.3">
      <c r="F268" s="1">
        <v>45481</v>
      </c>
      <c r="G268" s="2">
        <v>10000</v>
      </c>
      <c r="H268" s="38">
        <v>4.4999999999999998E-2</v>
      </c>
      <c r="I268" s="38">
        <v>7.4999999999999997E-2</v>
      </c>
      <c r="J268" s="40">
        <v>2.0547945205479454</v>
      </c>
    </row>
    <row r="269" spans="6:10" x14ac:dyDescent="0.3">
      <c r="F269" s="1">
        <v>45482</v>
      </c>
      <c r="G269" s="2">
        <v>10000</v>
      </c>
      <c r="H269" s="38">
        <v>4.4999999999999998E-2</v>
      </c>
      <c r="I269" s="38">
        <v>7.4999999999999997E-2</v>
      </c>
      <c r="J269" s="40">
        <v>2.0547945205479454</v>
      </c>
    </row>
    <row r="270" spans="6:10" x14ac:dyDescent="0.3">
      <c r="F270" s="1">
        <v>45483</v>
      </c>
      <c r="G270" s="2">
        <v>10000</v>
      </c>
      <c r="H270" s="38">
        <v>4.4999999999999998E-2</v>
      </c>
      <c r="I270" s="38">
        <v>7.4999999999999997E-2</v>
      </c>
      <c r="J270" s="40">
        <v>2.0547945205479454</v>
      </c>
    </row>
    <row r="271" spans="6:10" x14ac:dyDescent="0.3">
      <c r="F271" s="1">
        <v>45484</v>
      </c>
      <c r="G271" s="2">
        <v>10000</v>
      </c>
      <c r="H271" s="38">
        <v>4.4999999999999998E-2</v>
      </c>
      <c r="I271" s="38">
        <v>7.4999999999999997E-2</v>
      </c>
      <c r="J271" s="40">
        <v>2.0547945205479454</v>
      </c>
    </row>
    <row r="272" spans="6:10" x14ac:dyDescent="0.3">
      <c r="F272" s="1">
        <v>45485</v>
      </c>
      <c r="G272" s="2">
        <v>10000</v>
      </c>
      <c r="H272" s="38">
        <v>4.4999999999999998E-2</v>
      </c>
      <c r="I272" s="38">
        <v>7.4999999999999997E-2</v>
      </c>
      <c r="J272" s="40">
        <v>2.0547945205479454</v>
      </c>
    </row>
    <row r="273" spans="6:10" x14ac:dyDescent="0.3">
      <c r="F273" s="1">
        <v>45486</v>
      </c>
      <c r="G273" s="2">
        <v>10000</v>
      </c>
      <c r="H273" s="38">
        <v>4.4999999999999998E-2</v>
      </c>
      <c r="I273" s="38">
        <v>7.4999999999999997E-2</v>
      </c>
      <c r="J273" s="40">
        <v>2.0547945205479454</v>
      </c>
    </row>
    <row r="274" spans="6:10" x14ac:dyDescent="0.3">
      <c r="F274" s="1">
        <v>45487</v>
      </c>
      <c r="G274" s="2">
        <v>10000</v>
      </c>
      <c r="H274" s="38">
        <v>4.4999999999999998E-2</v>
      </c>
      <c r="I274" s="38">
        <v>7.4999999999999997E-2</v>
      </c>
      <c r="J274" s="40">
        <v>2.0547945205479454</v>
      </c>
    </row>
    <row r="275" spans="6:10" x14ac:dyDescent="0.3">
      <c r="F275" s="1">
        <v>45488</v>
      </c>
      <c r="G275" s="2">
        <v>10000</v>
      </c>
      <c r="H275" s="38">
        <v>4.4999999999999998E-2</v>
      </c>
      <c r="I275" s="38">
        <v>7.4999999999999997E-2</v>
      </c>
      <c r="J275" s="40">
        <v>2.0547945205479454</v>
      </c>
    </row>
    <row r="276" spans="6:10" x14ac:dyDescent="0.3">
      <c r="F276" s="1">
        <v>45489</v>
      </c>
      <c r="G276" s="2">
        <v>10000</v>
      </c>
      <c r="H276" s="38">
        <v>4.4999999999999998E-2</v>
      </c>
      <c r="I276" s="38">
        <v>7.4999999999999997E-2</v>
      </c>
      <c r="J276" s="40">
        <v>2.0547945205479454</v>
      </c>
    </row>
    <row r="277" spans="6:10" x14ac:dyDescent="0.3">
      <c r="F277" s="1">
        <v>45490</v>
      </c>
      <c r="G277" s="2">
        <v>10000</v>
      </c>
      <c r="H277" s="38">
        <v>4.4999999999999998E-2</v>
      </c>
      <c r="I277" s="38">
        <v>7.4999999999999997E-2</v>
      </c>
      <c r="J277" s="40">
        <v>2.0547945205479454</v>
      </c>
    </row>
    <row r="278" spans="6:10" x14ac:dyDescent="0.3">
      <c r="F278" s="1">
        <v>45491</v>
      </c>
      <c r="G278" s="2">
        <v>10000</v>
      </c>
      <c r="H278" s="38">
        <v>4.4999999999999998E-2</v>
      </c>
      <c r="I278" s="38">
        <v>7.4999999999999997E-2</v>
      </c>
      <c r="J278" s="40">
        <v>2.0547945205479454</v>
      </c>
    </row>
    <row r="279" spans="6:10" x14ac:dyDescent="0.3">
      <c r="F279" s="1">
        <v>45492</v>
      </c>
      <c r="G279" s="2">
        <v>10000</v>
      </c>
      <c r="H279" s="38">
        <v>4.4999999999999998E-2</v>
      </c>
      <c r="I279" s="38">
        <v>7.4999999999999997E-2</v>
      </c>
      <c r="J279" s="40">
        <v>2.0547945205479454</v>
      </c>
    </row>
    <row r="280" spans="6:10" x14ac:dyDescent="0.3">
      <c r="F280" s="1">
        <v>45493</v>
      </c>
      <c r="G280" s="2">
        <v>10000</v>
      </c>
      <c r="H280" s="38">
        <v>4.4999999999999998E-2</v>
      </c>
      <c r="I280" s="38">
        <v>7.4999999999999997E-2</v>
      </c>
      <c r="J280" s="40">
        <v>2.0547945205479454</v>
      </c>
    </row>
    <row r="281" spans="6:10" x14ac:dyDescent="0.3">
      <c r="F281" s="1">
        <v>45494</v>
      </c>
      <c r="G281" s="2">
        <v>10000</v>
      </c>
      <c r="H281" s="38">
        <v>4.4999999999999998E-2</v>
      </c>
      <c r="I281" s="38">
        <v>7.4999999999999997E-2</v>
      </c>
      <c r="J281" s="40">
        <v>2.0547945205479454</v>
      </c>
    </row>
    <row r="282" spans="6:10" x14ac:dyDescent="0.3">
      <c r="F282" s="1">
        <v>45495</v>
      </c>
      <c r="G282" s="2">
        <v>10000</v>
      </c>
      <c r="H282" s="38">
        <v>4.4999999999999998E-2</v>
      </c>
      <c r="I282" s="38">
        <v>7.4999999999999997E-2</v>
      </c>
      <c r="J282" s="40">
        <v>2.0547945205479454</v>
      </c>
    </row>
    <row r="283" spans="6:10" x14ac:dyDescent="0.3">
      <c r="F283" s="1">
        <v>45496</v>
      </c>
      <c r="G283" s="2">
        <v>10000</v>
      </c>
      <c r="H283" s="38">
        <v>4.4999999999999998E-2</v>
      </c>
      <c r="I283" s="38">
        <v>7.4999999999999997E-2</v>
      </c>
      <c r="J283" s="40">
        <v>2.0547945205479454</v>
      </c>
    </row>
    <row r="284" spans="6:10" x14ac:dyDescent="0.3">
      <c r="F284" s="1">
        <v>45497</v>
      </c>
      <c r="G284" s="2">
        <v>10000</v>
      </c>
      <c r="H284" s="38">
        <v>4.4999999999999998E-2</v>
      </c>
      <c r="I284" s="38">
        <v>7.4999999999999997E-2</v>
      </c>
      <c r="J284" s="40">
        <v>2.0547945205479454</v>
      </c>
    </row>
    <row r="285" spans="6:10" x14ac:dyDescent="0.3">
      <c r="F285" s="1">
        <v>45498</v>
      </c>
      <c r="G285" s="2">
        <v>10000</v>
      </c>
      <c r="H285" s="38">
        <v>4.4999999999999998E-2</v>
      </c>
      <c r="I285" s="38">
        <v>7.4999999999999997E-2</v>
      </c>
      <c r="J285" s="40">
        <v>2.0547945205479454</v>
      </c>
    </row>
    <row r="286" spans="6:10" x14ac:dyDescent="0.3">
      <c r="F286" s="1">
        <v>45499</v>
      </c>
      <c r="G286" s="2">
        <v>10000</v>
      </c>
      <c r="H286" s="38">
        <v>4.4999999999999998E-2</v>
      </c>
      <c r="I286" s="38">
        <v>7.4999999999999997E-2</v>
      </c>
      <c r="J286" s="40">
        <v>2.0547945205479454</v>
      </c>
    </row>
    <row r="287" spans="6:10" x14ac:dyDescent="0.3">
      <c r="F287" s="1">
        <v>45500</v>
      </c>
      <c r="G287" s="2">
        <v>10000</v>
      </c>
      <c r="H287" s="38">
        <v>4.4999999999999998E-2</v>
      </c>
      <c r="I287" s="38">
        <v>7.4999999999999997E-2</v>
      </c>
      <c r="J287" s="40">
        <v>2.0547945205479454</v>
      </c>
    </row>
    <row r="288" spans="6:10" x14ac:dyDescent="0.3">
      <c r="F288" s="1">
        <v>45501</v>
      </c>
      <c r="G288" s="2">
        <v>10000</v>
      </c>
      <c r="H288" s="38">
        <v>4.4999999999999998E-2</v>
      </c>
      <c r="I288" s="38">
        <v>7.4999999999999997E-2</v>
      </c>
      <c r="J288" s="40">
        <v>2.0547945205479454</v>
      </c>
    </row>
    <row r="289" spans="6:10" x14ac:dyDescent="0.3">
      <c r="F289" s="1">
        <v>45502</v>
      </c>
      <c r="G289" s="2">
        <v>10000</v>
      </c>
      <c r="H289" s="38">
        <v>4.4999999999999998E-2</v>
      </c>
      <c r="I289" s="38">
        <v>7.4999999999999997E-2</v>
      </c>
      <c r="J289" s="40">
        <v>2.0547945205479454</v>
      </c>
    </row>
    <row r="290" spans="6:10" x14ac:dyDescent="0.3">
      <c r="F290" s="1">
        <v>45503</v>
      </c>
      <c r="G290" s="2">
        <v>10000</v>
      </c>
      <c r="H290" s="38">
        <v>4.4999999999999998E-2</v>
      </c>
      <c r="I290" s="38">
        <v>7.4999999999999997E-2</v>
      </c>
      <c r="J290" s="40">
        <v>2.0547945205479454</v>
      </c>
    </row>
    <row r="291" spans="6:10" x14ac:dyDescent="0.3">
      <c r="F291" s="1">
        <v>45504</v>
      </c>
      <c r="G291" s="2">
        <v>10000</v>
      </c>
      <c r="H291" s="38">
        <v>4.4999999999999998E-2</v>
      </c>
      <c r="I291" s="38">
        <v>7.4999999999999997E-2</v>
      </c>
      <c r="J291" s="40">
        <v>2.0547945205479454</v>
      </c>
    </row>
    <row r="292" spans="6:10" x14ac:dyDescent="0.3">
      <c r="F292" s="1">
        <v>45505</v>
      </c>
      <c r="G292" s="2">
        <v>10000</v>
      </c>
      <c r="H292" s="38">
        <v>4.4999999999999998E-2</v>
      </c>
      <c r="I292" s="38">
        <v>7.4999999999999997E-2</v>
      </c>
      <c r="J292" s="40">
        <v>2.0547945205479454</v>
      </c>
    </row>
    <row r="293" spans="6:10" x14ac:dyDescent="0.3">
      <c r="F293" s="1">
        <v>45506</v>
      </c>
      <c r="G293" s="2">
        <v>10000</v>
      </c>
      <c r="H293" s="38">
        <v>4.4999999999999998E-2</v>
      </c>
      <c r="I293" s="38">
        <v>7.4999999999999997E-2</v>
      </c>
      <c r="J293" s="40">
        <v>2.0547945205479454</v>
      </c>
    </row>
    <row r="294" spans="6:10" x14ac:dyDescent="0.3">
      <c r="F294" s="1">
        <v>45507</v>
      </c>
      <c r="G294" s="2">
        <v>10000</v>
      </c>
      <c r="H294" s="38">
        <v>4.4999999999999998E-2</v>
      </c>
      <c r="I294" s="38">
        <v>7.4999999999999997E-2</v>
      </c>
      <c r="J294" s="40">
        <v>2.0547945205479454</v>
      </c>
    </row>
    <row r="295" spans="6:10" x14ac:dyDescent="0.3">
      <c r="F295" s="1">
        <v>45508</v>
      </c>
      <c r="G295" s="2">
        <v>10000</v>
      </c>
      <c r="H295" s="38">
        <v>4.4999999999999998E-2</v>
      </c>
      <c r="I295" s="38">
        <v>7.4999999999999997E-2</v>
      </c>
      <c r="J295" s="40">
        <v>2.0547945205479454</v>
      </c>
    </row>
    <row r="296" spans="6:10" x14ac:dyDescent="0.3">
      <c r="F296" s="1">
        <v>45509</v>
      </c>
      <c r="G296" s="2">
        <v>10000</v>
      </c>
      <c r="H296" s="38">
        <v>4.4999999999999998E-2</v>
      </c>
      <c r="I296" s="38">
        <v>7.4999999999999997E-2</v>
      </c>
      <c r="J296" s="40">
        <v>2.0547945205479454</v>
      </c>
    </row>
    <row r="297" spans="6:10" x14ac:dyDescent="0.3">
      <c r="F297" s="1">
        <v>45510</v>
      </c>
      <c r="G297" s="2">
        <v>10000</v>
      </c>
      <c r="H297" s="38">
        <v>4.4999999999999998E-2</v>
      </c>
      <c r="I297" s="38">
        <v>7.4999999999999997E-2</v>
      </c>
      <c r="J297" s="40">
        <v>2.0547945205479454</v>
      </c>
    </row>
    <row r="298" spans="6:10" x14ac:dyDescent="0.3">
      <c r="F298" s="1">
        <v>45511</v>
      </c>
      <c r="G298" s="2">
        <v>10000</v>
      </c>
      <c r="H298" s="38">
        <v>4.4999999999999998E-2</v>
      </c>
      <c r="I298" s="38">
        <v>7.4999999999999997E-2</v>
      </c>
      <c r="J298" s="40">
        <v>2.0547945205479454</v>
      </c>
    </row>
    <row r="299" spans="6:10" x14ac:dyDescent="0.3">
      <c r="F299" s="1">
        <v>45512</v>
      </c>
      <c r="G299" s="2">
        <v>10000</v>
      </c>
      <c r="H299" s="38">
        <v>4.4999999999999998E-2</v>
      </c>
      <c r="I299" s="38">
        <v>7.4999999999999997E-2</v>
      </c>
      <c r="J299" s="40">
        <v>2.0547945205479454</v>
      </c>
    </row>
    <row r="300" spans="6:10" x14ac:dyDescent="0.3">
      <c r="F300" s="1">
        <v>45513</v>
      </c>
      <c r="G300" s="2">
        <v>10000</v>
      </c>
      <c r="H300" s="38">
        <v>4.4999999999999998E-2</v>
      </c>
      <c r="I300" s="38">
        <v>7.4999999999999997E-2</v>
      </c>
      <c r="J300" s="40">
        <v>2.0547945205479454</v>
      </c>
    </row>
    <row r="301" spans="6:10" x14ac:dyDescent="0.3">
      <c r="F301" s="1">
        <v>45514</v>
      </c>
      <c r="G301" s="2">
        <v>10000</v>
      </c>
      <c r="H301" s="38">
        <v>4.4999999999999998E-2</v>
      </c>
      <c r="I301" s="38">
        <v>7.4999999999999997E-2</v>
      </c>
      <c r="J301" s="40">
        <v>2.0547945205479454</v>
      </c>
    </row>
    <row r="302" spans="6:10" x14ac:dyDescent="0.3">
      <c r="F302" s="1">
        <v>45515</v>
      </c>
      <c r="G302" s="2">
        <v>10000</v>
      </c>
      <c r="H302" s="38">
        <v>4.4999999999999998E-2</v>
      </c>
      <c r="I302" s="38">
        <v>7.4999999999999997E-2</v>
      </c>
      <c r="J302" s="40">
        <v>2.0547945205479454</v>
      </c>
    </row>
    <row r="303" spans="6:10" x14ac:dyDescent="0.3">
      <c r="F303" s="1">
        <v>45516</v>
      </c>
      <c r="G303" s="2">
        <v>10000</v>
      </c>
      <c r="H303" s="38">
        <v>4.4999999999999998E-2</v>
      </c>
      <c r="I303" s="38">
        <v>7.4999999999999997E-2</v>
      </c>
      <c r="J303" s="40">
        <v>2.0547945205479454</v>
      </c>
    </row>
    <row r="304" spans="6:10" x14ac:dyDescent="0.3">
      <c r="F304" s="1">
        <v>45517</v>
      </c>
      <c r="G304" s="2">
        <v>10000</v>
      </c>
      <c r="H304" s="38">
        <v>4.4999999999999998E-2</v>
      </c>
      <c r="I304" s="38">
        <v>7.4999999999999997E-2</v>
      </c>
      <c r="J304" s="40">
        <v>2.0547945205479454</v>
      </c>
    </row>
    <row r="305" spans="6:10" x14ac:dyDescent="0.3">
      <c r="F305" s="1">
        <v>45518</v>
      </c>
      <c r="G305" s="2">
        <v>10000</v>
      </c>
      <c r="H305" s="38">
        <v>4.4999999999999998E-2</v>
      </c>
      <c r="I305" s="38">
        <v>7.4999999999999997E-2</v>
      </c>
      <c r="J305" s="40">
        <v>2.0547945205479454</v>
      </c>
    </row>
    <row r="306" spans="6:10" x14ac:dyDescent="0.3">
      <c r="F306" s="1">
        <v>45519</v>
      </c>
      <c r="G306" s="2">
        <v>10000</v>
      </c>
      <c r="H306" s="38">
        <v>4.4999999999999998E-2</v>
      </c>
      <c r="I306" s="38">
        <v>7.4999999999999997E-2</v>
      </c>
      <c r="J306" s="40">
        <v>2.0547945205479454</v>
      </c>
    </row>
    <row r="307" spans="6:10" x14ac:dyDescent="0.3">
      <c r="F307" s="1">
        <v>45520</v>
      </c>
      <c r="G307" s="2">
        <v>10000</v>
      </c>
      <c r="H307" s="38">
        <v>4.4999999999999998E-2</v>
      </c>
      <c r="I307" s="38">
        <v>7.4999999999999997E-2</v>
      </c>
      <c r="J307" s="40">
        <v>2.0547945205479454</v>
      </c>
    </row>
    <row r="308" spans="6:10" x14ac:dyDescent="0.3">
      <c r="F308" s="1">
        <v>45521</v>
      </c>
      <c r="G308" s="2">
        <v>10000</v>
      </c>
      <c r="H308" s="38">
        <v>4.4999999999999998E-2</v>
      </c>
      <c r="I308" s="38">
        <v>7.4999999999999997E-2</v>
      </c>
      <c r="J308" s="40">
        <v>2.0547945205479454</v>
      </c>
    </row>
    <row r="309" spans="6:10" x14ac:dyDescent="0.3">
      <c r="F309" s="1">
        <v>45522</v>
      </c>
      <c r="G309" s="2">
        <v>10000</v>
      </c>
      <c r="H309" s="38">
        <v>4.4999999999999998E-2</v>
      </c>
      <c r="I309" s="38">
        <v>7.4999999999999997E-2</v>
      </c>
      <c r="J309" s="40">
        <v>2.0547945205479454</v>
      </c>
    </row>
    <row r="310" spans="6:10" x14ac:dyDescent="0.3">
      <c r="F310" s="1">
        <v>45523</v>
      </c>
      <c r="G310" s="2">
        <v>10000</v>
      </c>
      <c r="H310" s="38">
        <v>4.4999999999999998E-2</v>
      </c>
      <c r="I310" s="38">
        <v>7.4999999999999997E-2</v>
      </c>
      <c r="J310" s="40">
        <v>2.0547945205479454</v>
      </c>
    </row>
    <row r="311" spans="6:10" x14ac:dyDescent="0.3">
      <c r="F311" s="1">
        <v>45524</v>
      </c>
      <c r="G311" s="2">
        <v>10000</v>
      </c>
      <c r="H311" s="38">
        <v>4.4999999999999998E-2</v>
      </c>
      <c r="I311" s="38">
        <v>7.4999999999999997E-2</v>
      </c>
      <c r="J311" s="40">
        <v>2.0547945205479454</v>
      </c>
    </row>
    <row r="312" spans="6:10" x14ac:dyDescent="0.3">
      <c r="F312" s="1">
        <v>45525</v>
      </c>
      <c r="G312" s="2">
        <v>10000</v>
      </c>
      <c r="H312" s="38">
        <v>4.4999999999999998E-2</v>
      </c>
      <c r="I312" s="38">
        <v>7.4999999999999997E-2</v>
      </c>
      <c r="J312" s="40">
        <v>2.0547945205479454</v>
      </c>
    </row>
    <row r="313" spans="6:10" x14ac:dyDescent="0.3">
      <c r="F313" s="1">
        <v>45526</v>
      </c>
      <c r="G313" s="2">
        <v>10000</v>
      </c>
      <c r="H313" s="38">
        <v>4.4999999999999998E-2</v>
      </c>
      <c r="I313" s="38">
        <v>7.4999999999999997E-2</v>
      </c>
      <c r="J313" s="40">
        <v>2.0547945205479454</v>
      </c>
    </row>
    <row r="314" spans="6:10" x14ac:dyDescent="0.3">
      <c r="F314" s="1">
        <v>45527</v>
      </c>
      <c r="G314" s="2">
        <v>10000</v>
      </c>
      <c r="H314" s="38">
        <v>4.4999999999999998E-2</v>
      </c>
      <c r="I314" s="38">
        <v>7.4999999999999997E-2</v>
      </c>
      <c r="J314" s="40">
        <v>2.0547945205479454</v>
      </c>
    </row>
    <row r="315" spans="6:10" x14ac:dyDescent="0.3">
      <c r="F315" s="1">
        <v>45528</v>
      </c>
      <c r="G315" s="2">
        <v>10000</v>
      </c>
      <c r="H315" s="38">
        <v>4.4999999999999998E-2</v>
      </c>
      <c r="I315" s="38">
        <v>7.4999999999999997E-2</v>
      </c>
      <c r="J315" s="40">
        <v>2.0547945205479454</v>
      </c>
    </row>
    <row r="316" spans="6:10" x14ac:dyDescent="0.3">
      <c r="F316" s="1">
        <v>45529</v>
      </c>
      <c r="G316" s="2">
        <v>10000</v>
      </c>
      <c r="H316" s="38">
        <v>4.4999999999999998E-2</v>
      </c>
      <c r="I316" s="38">
        <v>7.4999999999999997E-2</v>
      </c>
      <c r="J316" s="40">
        <v>2.0547945205479454</v>
      </c>
    </row>
    <row r="317" spans="6:10" x14ac:dyDescent="0.3">
      <c r="F317" s="1">
        <v>45530</v>
      </c>
      <c r="G317" s="2">
        <v>10000</v>
      </c>
      <c r="H317" s="38">
        <v>4.4999999999999998E-2</v>
      </c>
      <c r="I317" s="38">
        <v>7.4999999999999997E-2</v>
      </c>
      <c r="J317" s="40">
        <v>2.0547945205479454</v>
      </c>
    </row>
    <row r="318" spans="6:10" x14ac:dyDescent="0.3">
      <c r="F318" s="1">
        <v>45531</v>
      </c>
      <c r="G318" s="2">
        <v>10000</v>
      </c>
      <c r="H318" s="38">
        <v>4.4999999999999998E-2</v>
      </c>
      <c r="I318" s="38">
        <v>7.4999999999999997E-2</v>
      </c>
      <c r="J318" s="40">
        <v>2.0547945205479454</v>
      </c>
    </row>
    <row r="319" spans="6:10" x14ac:dyDescent="0.3">
      <c r="F319" s="1">
        <v>45532</v>
      </c>
      <c r="G319" s="2">
        <v>10000</v>
      </c>
      <c r="H319" s="38">
        <v>4.4999999999999998E-2</v>
      </c>
      <c r="I319" s="38">
        <v>7.4999999999999997E-2</v>
      </c>
      <c r="J319" s="40">
        <v>2.0547945205479454</v>
      </c>
    </row>
    <row r="320" spans="6:10" x14ac:dyDescent="0.3">
      <c r="F320" s="1">
        <v>45533</v>
      </c>
      <c r="G320" s="2">
        <v>10000</v>
      </c>
      <c r="H320" s="38">
        <v>4.4999999999999998E-2</v>
      </c>
      <c r="I320" s="38">
        <v>7.4999999999999997E-2</v>
      </c>
      <c r="J320" s="40">
        <v>2.0547945205479454</v>
      </c>
    </row>
    <row r="321" spans="6:10" x14ac:dyDescent="0.3">
      <c r="F321" s="1">
        <v>45534</v>
      </c>
      <c r="G321" s="2">
        <v>10000</v>
      </c>
      <c r="H321" s="38">
        <v>4.4999999999999998E-2</v>
      </c>
      <c r="I321" s="38">
        <v>7.4999999999999997E-2</v>
      </c>
      <c r="J321" s="40">
        <v>2.0547945205479454</v>
      </c>
    </row>
    <row r="322" spans="6:10" x14ac:dyDescent="0.3">
      <c r="F322" s="1">
        <v>45535</v>
      </c>
      <c r="G322" s="2">
        <v>10000</v>
      </c>
      <c r="H322" s="38">
        <v>4.4999999999999998E-2</v>
      </c>
      <c r="I322" s="38">
        <v>7.4999999999999997E-2</v>
      </c>
      <c r="J322" s="40">
        <v>2.0547945205479454</v>
      </c>
    </row>
    <row r="323" spans="6:10" x14ac:dyDescent="0.3">
      <c r="F323" s="1">
        <v>45536</v>
      </c>
      <c r="G323" s="2">
        <v>10000</v>
      </c>
      <c r="H323" s="38">
        <v>4.4999999999999998E-2</v>
      </c>
      <c r="I323" s="38">
        <v>7.4999999999999997E-2</v>
      </c>
      <c r="J323" s="40">
        <v>2.0547945205479454</v>
      </c>
    </row>
    <row r="324" spans="6:10" x14ac:dyDescent="0.3">
      <c r="F324" s="1">
        <v>45537</v>
      </c>
      <c r="G324" s="2">
        <v>10000</v>
      </c>
      <c r="H324" s="38">
        <v>4.4999999999999998E-2</v>
      </c>
      <c r="I324" s="38">
        <v>7.4999999999999997E-2</v>
      </c>
      <c r="J324" s="40">
        <v>2.0547945205479454</v>
      </c>
    </row>
    <row r="325" spans="6:10" x14ac:dyDescent="0.3">
      <c r="F325" s="1">
        <v>45538</v>
      </c>
      <c r="G325" s="2">
        <v>10000</v>
      </c>
      <c r="H325" s="38">
        <v>4.4999999999999998E-2</v>
      </c>
      <c r="I325" s="38">
        <v>7.4999999999999997E-2</v>
      </c>
      <c r="J325" s="40">
        <v>2.0547945205479454</v>
      </c>
    </row>
    <row r="326" spans="6:10" x14ac:dyDescent="0.3">
      <c r="F326" s="1">
        <v>45539</v>
      </c>
      <c r="G326" s="2">
        <v>10000</v>
      </c>
      <c r="H326" s="38">
        <v>4.4999999999999998E-2</v>
      </c>
      <c r="I326" s="38">
        <v>7.4999999999999997E-2</v>
      </c>
      <c r="J326" s="40">
        <v>2.0547945205479454</v>
      </c>
    </row>
    <row r="327" spans="6:10" x14ac:dyDescent="0.3">
      <c r="F327" s="1">
        <v>45540</v>
      </c>
      <c r="G327" s="2">
        <v>10000</v>
      </c>
      <c r="H327" s="38">
        <v>4.4999999999999998E-2</v>
      </c>
      <c r="I327" s="38">
        <v>7.4999999999999997E-2</v>
      </c>
      <c r="J327" s="40">
        <v>2.0547945205479454</v>
      </c>
    </row>
    <row r="328" spans="6:10" x14ac:dyDescent="0.3">
      <c r="F328" s="1">
        <v>45541</v>
      </c>
      <c r="G328" s="2">
        <v>10000</v>
      </c>
      <c r="H328" s="38">
        <v>4.4999999999999998E-2</v>
      </c>
      <c r="I328" s="38">
        <v>7.4999999999999997E-2</v>
      </c>
      <c r="J328" s="40">
        <v>2.0547945205479454</v>
      </c>
    </row>
    <row r="329" spans="6:10" x14ac:dyDescent="0.3">
      <c r="F329" s="1">
        <v>45542</v>
      </c>
      <c r="G329" s="2">
        <v>10000</v>
      </c>
      <c r="H329" s="38">
        <v>4.4999999999999998E-2</v>
      </c>
      <c r="I329" s="38">
        <v>7.4999999999999997E-2</v>
      </c>
      <c r="J329" s="40">
        <v>2.0547945205479454</v>
      </c>
    </row>
    <row r="330" spans="6:10" x14ac:dyDescent="0.3">
      <c r="F330" s="1">
        <v>45543</v>
      </c>
      <c r="G330" s="2">
        <v>10000</v>
      </c>
      <c r="H330" s="38">
        <v>4.4999999999999998E-2</v>
      </c>
      <c r="I330" s="38">
        <v>7.4999999999999997E-2</v>
      </c>
      <c r="J330" s="40">
        <v>2.0547945205479454</v>
      </c>
    </row>
    <row r="331" spans="6:10" x14ac:dyDescent="0.3">
      <c r="F331" s="1">
        <v>45544</v>
      </c>
      <c r="G331" s="2">
        <v>10000</v>
      </c>
      <c r="H331" s="38">
        <v>4.4999999999999998E-2</v>
      </c>
      <c r="I331" s="38">
        <v>7.4999999999999997E-2</v>
      </c>
      <c r="J331" s="40">
        <v>2.0547945205479454</v>
      </c>
    </row>
    <row r="332" spans="6:10" x14ac:dyDescent="0.3">
      <c r="F332" s="1">
        <v>45545</v>
      </c>
      <c r="G332" s="2">
        <v>10000</v>
      </c>
      <c r="H332" s="38">
        <v>4.4999999999999998E-2</v>
      </c>
      <c r="I332" s="38">
        <v>7.4999999999999997E-2</v>
      </c>
      <c r="J332" s="40">
        <v>2.0547945205479454</v>
      </c>
    </row>
    <row r="333" spans="6:10" x14ac:dyDescent="0.3">
      <c r="F333" s="1">
        <v>45546</v>
      </c>
      <c r="G333" s="2">
        <v>10000</v>
      </c>
      <c r="H333" s="38">
        <v>4.4999999999999998E-2</v>
      </c>
      <c r="I333" s="38">
        <v>7.4999999999999997E-2</v>
      </c>
      <c r="J333" s="40">
        <v>2.0547945205479454</v>
      </c>
    </row>
    <row r="334" spans="6:10" x14ac:dyDescent="0.3">
      <c r="F334" s="1">
        <v>45547</v>
      </c>
      <c r="G334" s="2">
        <v>10000</v>
      </c>
      <c r="H334" s="38">
        <v>4.4999999999999998E-2</v>
      </c>
      <c r="I334" s="38">
        <v>7.4999999999999997E-2</v>
      </c>
      <c r="J334" s="40">
        <v>2.0547945205479454</v>
      </c>
    </row>
    <row r="335" spans="6:10" x14ac:dyDescent="0.3">
      <c r="F335" s="1">
        <v>45548</v>
      </c>
      <c r="G335" s="2">
        <v>10000</v>
      </c>
      <c r="H335" s="38">
        <v>4.4999999999999998E-2</v>
      </c>
      <c r="I335" s="38">
        <v>7.4999999999999997E-2</v>
      </c>
      <c r="J335" s="40">
        <v>2.0547945205479454</v>
      </c>
    </row>
    <row r="336" spans="6:10" x14ac:dyDescent="0.3">
      <c r="F336" s="1">
        <v>45549</v>
      </c>
      <c r="G336" s="2">
        <v>10000</v>
      </c>
      <c r="H336" s="38">
        <v>4.4999999999999998E-2</v>
      </c>
      <c r="I336" s="38">
        <v>7.4999999999999997E-2</v>
      </c>
      <c r="J336" s="40">
        <v>2.0547945205479454</v>
      </c>
    </row>
    <row r="337" spans="6:10" x14ac:dyDescent="0.3">
      <c r="F337" s="1">
        <v>45550</v>
      </c>
      <c r="G337" s="2">
        <v>10000</v>
      </c>
      <c r="H337" s="38">
        <v>4.4999999999999998E-2</v>
      </c>
      <c r="I337" s="38">
        <v>7.4999999999999997E-2</v>
      </c>
      <c r="J337" s="40">
        <v>2.0547945205479454</v>
      </c>
    </row>
    <row r="338" spans="6:10" x14ac:dyDescent="0.3">
      <c r="F338" s="1">
        <v>45551</v>
      </c>
      <c r="G338" s="2">
        <v>10000</v>
      </c>
      <c r="H338" s="38">
        <v>4.4999999999999998E-2</v>
      </c>
      <c r="I338" s="38">
        <v>7.4999999999999997E-2</v>
      </c>
      <c r="J338" s="40">
        <v>2.0547945205479454</v>
      </c>
    </row>
    <row r="339" spans="6:10" x14ac:dyDescent="0.3">
      <c r="F339" s="1">
        <v>45552</v>
      </c>
      <c r="G339" s="2">
        <v>10000</v>
      </c>
      <c r="H339" s="38">
        <v>4.4999999999999998E-2</v>
      </c>
      <c r="I339" s="38">
        <v>7.4999999999999997E-2</v>
      </c>
      <c r="J339" s="40">
        <v>2.0547945205479454</v>
      </c>
    </row>
    <row r="340" spans="6:10" x14ac:dyDescent="0.3">
      <c r="F340" s="1">
        <v>45553</v>
      </c>
      <c r="G340" s="2">
        <v>10000</v>
      </c>
      <c r="H340" s="38">
        <v>4.4999999999999998E-2</v>
      </c>
      <c r="I340" s="38">
        <v>7.4999999999999997E-2</v>
      </c>
      <c r="J340" s="40">
        <v>2.0547945205479454</v>
      </c>
    </row>
    <row r="341" spans="6:10" x14ac:dyDescent="0.3">
      <c r="F341" s="1">
        <v>45554</v>
      </c>
      <c r="G341" s="2">
        <v>10000</v>
      </c>
      <c r="H341" s="38">
        <v>4.4999999999999998E-2</v>
      </c>
      <c r="I341" s="38">
        <v>7.4999999999999997E-2</v>
      </c>
      <c r="J341" s="40">
        <v>2.0547945205479454</v>
      </c>
    </row>
    <row r="342" spans="6:10" x14ac:dyDescent="0.3">
      <c r="F342" s="1">
        <v>45555</v>
      </c>
      <c r="G342" s="2">
        <v>10000</v>
      </c>
      <c r="H342" s="38">
        <v>4.4999999999999998E-2</v>
      </c>
      <c r="I342" s="38">
        <v>7.4999999999999997E-2</v>
      </c>
      <c r="J342" s="40">
        <v>2.0547945205479454</v>
      </c>
    </row>
    <row r="343" spans="6:10" x14ac:dyDescent="0.3">
      <c r="F343" s="1">
        <v>45556</v>
      </c>
      <c r="G343" s="2">
        <v>10000</v>
      </c>
      <c r="H343" s="38">
        <v>4.4999999999999998E-2</v>
      </c>
      <c r="I343" s="38">
        <v>7.4999999999999997E-2</v>
      </c>
      <c r="J343" s="40">
        <v>2.0547945205479454</v>
      </c>
    </row>
    <row r="344" spans="6:10" x14ac:dyDescent="0.3">
      <c r="F344" s="1">
        <v>45557</v>
      </c>
      <c r="G344" s="2">
        <v>10000</v>
      </c>
      <c r="H344" s="38">
        <v>4.4999999999999998E-2</v>
      </c>
      <c r="I344" s="38">
        <v>7.4999999999999997E-2</v>
      </c>
      <c r="J344" s="40">
        <v>2.0547945205479454</v>
      </c>
    </row>
    <row r="345" spans="6:10" x14ac:dyDescent="0.3">
      <c r="F345" s="1">
        <v>45558</v>
      </c>
      <c r="G345" s="2">
        <v>10000</v>
      </c>
      <c r="H345" s="38">
        <v>4.4999999999999998E-2</v>
      </c>
      <c r="I345" s="38">
        <v>7.4999999999999997E-2</v>
      </c>
      <c r="J345" s="40">
        <v>2.0547945205479454</v>
      </c>
    </row>
    <row r="346" spans="6:10" x14ac:dyDescent="0.3">
      <c r="F346" s="1">
        <v>45559</v>
      </c>
      <c r="G346" s="2">
        <v>10000</v>
      </c>
      <c r="H346" s="38">
        <v>4.4999999999999998E-2</v>
      </c>
      <c r="I346" s="38">
        <v>7.4999999999999997E-2</v>
      </c>
      <c r="J346" s="40">
        <v>2.0547945205479454</v>
      </c>
    </row>
    <row r="347" spans="6:10" x14ac:dyDescent="0.3">
      <c r="F347" s="1">
        <v>45560</v>
      </c>
      <c r="G347" s="2">
        <v>10000</v>
      </c>
      <c r="H347" s="38">
        <v>4.4999999999999998E-2</v>
      </c>
      <c r="I347" s="38">
        <v>7.4999999999999997E-2</v>
      </c>
      <c r="J347" s="40">
        <v>2.0547945205479454</v>
      </c>
    </row>
    <row r="348" spans="6:10" x14ac:dyDescent="0.3">
      <c r="F348" s="1">
        <v>45561</v>
      </c>
      <c r="G348" s="2">
        <v>10000</v>
      </c>
      <c r="H348" s="38">
        <v>4.4999999999999998E-2</v>
      </c>
      <c r="I348" s="38">
        <v>7.4999999999999997E-2</v>
      </c>
      <c r="J348" s="40">
        <v>2.0547945205479454</v>
      </c>
    </row>
    <row r="349" spans="6:10" x14ac:dyDescent="0.3">
      <c r="F349" s="1">
        <v>45562</v>
      </c>
      <c r="G349" s="2">
        <v>10000</v>
      </c>
      <c r="H349" s="38">
        <v>4.4999999999999998E-2</v>
      </c>
      <c r="I349" s="38">
        <v>7.4999999999999997E-2</v>
      </c>
      <c r="J349" s="40">
        <v>2.0547945205479454</v>
      </c>
    </row>
    <row r="350" spans="6:10" x14ac:dyDescent="0.3">
      <c r="F350" s="1">
        <v>45563</v>
      </c>
      <c r="G350" s="2">
        <v>10000</v>
      </c>
      <c r="H350" s="38">
        <v>4.4999999999999998E-2</v>
      </c>
      <c r="I350" s="38">
        <v>7.4999999999999997E-2</v>
      </c>
      <c r="J350" s="40">
        <v>2.0547945205479454</v>
      </c>
    </row>
    <row r="351" spans="6:10" x14ac:dyDescent="0.3">
      <c r="F351" s="1">
        <v>45564</v>
      </c>
      <c r="G351" s="2">
        <v>10000</v>
      </c>
      <c r="H351" s="38">
        <v>4.4999999999999998E-2</v>
      </c>
      <c r="I351" s="38">
        <v>7.4999999999999997E-2</v>
      </c>
      <c r="J351" s="40">
        <v>2.0547945205479454</v>
      </c>
    </row>
    <row r="352" spans="6:10" x14ac:dyDescent="0.3">
      <c r="F352" s="1">
        <v>45565</v>
      </c>
      <c r="G352" s="2">
        <v>10000</v>
      </c>
      <c r="H352" s="38">
        <v>4.4999999999999998E-2</v>
      </c>
      <c r="I352" s="38">
        <v>7.4999999999999997E-2</v>
      </c>
      <c r="J352" s="40">
        <v>2.0547945205479454</v>
      </c>
    </row>
    <row r="353" spans="6:10" x14ac:dyDescent="0.3">
      <c r="F353" s="1">
        <v>45566</v>
      </c>
      <c r="G353" s="2">
        <v>10000</v>
      </c>
      <c r="H353" s="38">
        <v>4.4999999999999998E-2</v>
      </c>
      <c r="I353" s="38">
        <v>7.4999999999999997E-2</v>
      </c>
      <c r="J353" s="40">
        <v>2.0547945205479454</v>
      </c>
    </row>
    <row r="354" spans="6:10" x14ac:dyDescent="0.3">
      <c r="F354" s="1">
        <v>45567</v>
      </c>
      <c r="G354" s="2">
        <v>10000</v>
      </c>
      <c r="H354" s="38">
        <v>4.4999999999999998E-2</v>
      </c>
      <c r="I354" s="38">
        <v>7.4999999999999997E-2</v>
      </c>
      <c r="J354" s="40">
        <v>2.0547945205479454</v>
      </c>
    </row>
    <row r="355" spans="6:10" x14ac:dyDescent="0.3">
      <c r="F355" s="1">
        <v>45568</v>
      </c>
      <c r="G355" s="2">
        <v>10000</v>
      </c>
      <c r="H355" s="38">
        <v>4.4999999999999998E-2</v>
      </c>
      <c r="I355" s="38">
        <v>7.4999999999999997E-2</v>
      </c>
      <c r="J355" s="40">
        <v>2.0547945205479454</v>
      </c>
    </row>
    <row r="356" spans="6:10" x14ac:dyDescent="0.3">
      <c r="F356" s="1">
        <v>45569</v>
      </c>
      <c r="G356" s="2">
        <v>10000</v>
      </c>
      <c r="H356" s="38">
        <v>4.4999999999999998E-2</v>
      </c>
      <c r="I356" s="38">
        <v>7.4999999999999997E-2</v>
      </c>
      <c r="J356" s="40">
        <v>2.0547945205479454</v>
      </c>
    </row>
    <row r="357" spans="6:10" x14ac:dyDescent="0.3">
      <c r="F357" s="1">
        <v>45570</v>
      </c>
      <c r="G357" s="2">
        <v>10000</v>
      </c>
      <c r="H357" s="38">
        <v>4.4999999999999998E-2</v>
      </c>
      <c r="I357" s="38">
        <v>7.4999999999999997E-2</v>
      </c>
      <c r="J357" s="40">
        <v>2.0547945205479454</v>
      </c>
    </row>
    <row r="358" spans="6:10" x14ac:dyDescent="0.3">
      <c r="F358" s="1">
        <v>45571</v>
      </c>
      <c r="G358" s="2">
        <v>10000</v>
      </c>
      <c r="H358" s="38">
        <v>4.4999999999999998E-2</v>
      </c>
      <c r="I358" s="38">
        <v>7.4999999999999997E-2</v>
      </c>
      <c r="J358" s="40">
        <v>2.0547945205479454</v>
      </c>
    </row>
    <row r="359" spans="6:10" x14ac:dyDescent="0.3">
      <c r="F359" s="1">
        <v>45572</v>
      </c>
      <c r="G359" s="2">
        <v>10000</v>
      </c>
      <c r="H359" s="38">
        <v>4.4999999999999998E-2</v>
      </c>
      <c r="I359" s="38">
        <v>7.4999999999999997E-2</v>
      </c>
      <c r="J359" s="40">
        <v>2.0547945205479454</v>
      </c>
    </row>
    <row r="360" spans="6:10" x14ac:dyDescent="0.3">
      <c r="F360" s="1">
        <v>45573</v>
      </c>
      <c r="G360" s="2">
        <v>10000</v>
      </c>
      <c r="H360" s="38">
        <v>4.4999999999999998E-2</v>
      </c>
      <c r="I360" s="38">
        <v>7.4999999999999997E-2</v>
      </c>
      <c r="J360" s="40">
        <v>2.0547945205479454</v>
      </c>
    </row>
    <row r="361" spans="6:10" x14ac:dyDescent="0.3">
      <c r="F361" s="1">
        <v>45574</v>
      </c>
      <c r="G361" s="2">
        <v>10000</v>
      </c>
      <c r="H361" s="38">
        <v>4.4999999999999998E-2</v>
      </c>
      <c r="I361" s="38">
        <v>7.4999999999999997E-2</v>
      </c>
      <c r="J361" s="40">
        <v>2.0547945205479454</v>
      </c>
    </row>
    <row r="362" spans="6:10" x14ac:dyDescent="0.3">
      <c r="F362" s="1">
        <v>45575</v>
      </c>
      <c r="G362" s="2">
        <v>10000</v>
      </c>
      <c r="H362" s="38">
        <v>4.4999999999999998E-2</v>
      </c>
      <c r="I362" s="38">
        <v>7.4999999999999997E-2</v>
      </c>
      <c r="J362" s="40">
        <v>2.0547945205479454</v>
      </c>
    </row>
    <row r="363" spans="6:10" x14ac:dyDescent="0.3">
      <c r="F363" s="1">
        <v>45576</v>
      </c>
      <c r="G363" s="2">
        <v>10000</v>
      </c>
      <c r="H363" s="38">
        <v>4.4999999999999998E-2</v>
      </c>
      <c r="I363" s="38">
        <v>7.4999999999999997E-2</v>
      </c>
      <c r="J363" s="40">
        <v>2.0547945205479454</v>
      </c>
    </row>
    <row r="364" spans="6:10" x14ac:dyDescent="0.3">
      <c r="F364" s="1">
        <v>45577</v>
      </c>
      <c r="G364" s="2">
        <v>10000</v>
      </c>
      <c r="H364" s="38">
        <v>4.4999999999999998E-2</v>
      </c>
      <c r="I364" s="38">
        <v>7.4999999999999997E-2</v>
      </c>
      <c r="J364" s="40">
        <v>2.0547945205479454</v>
      </c>
    </row>
    <row r="365" spans="6:10" x14ac:dyDescent="0.3">
      <c r="F365" s="1">
        <v>45578</v>
      </c>
      <c r="G365" s="2">
        <v>10000</v>
      </c>
      <c r="H365" s="38">
        <v>4.4999999999999998E-2</v>
      </c>
      <c r="I365" s="38">
        <v>7.4999999999999997E-2</v>
      </c>
      <c r="J365" s="40">
        <v>2.0547945205479454</v>
      </c>
    </row>
    <row r="366" spans="6:10" x14ac:dyDescent="0.3">
      <c r="F366" s="1">
        <v>45579</v>
      </c>
      <c r="G366" s="2">
        <v>10000</v>
      </c>
      <c r="H366" s="38">
        <v>4.4999999999999998E-2</v>
      </c>
      <c r="I366" s="38">
        <v>7.4999999999999997E-2</v>
      </c>
      <c r="J366" s="40">
        <v>2.0547945205479454</v>
      </c>
    </row>
    <row r="367" spans="6:10" x14ac:dyDescent="0.3">
      <c r="F367" s="1">
        <v>45580</v>
      </c>
      <c r="G367" s="2">
        <v>10000</v>
      </c>
      <c r="H367" s="38">
        <v>4.4999999999999998E-2</v>
      </c>
      <c r="I367" s="38">
        <v>7.4999999999999997E-2</v>
      </c>
      <c r="J367" s="40">
        <v>2.0547945205479454</v>
      </c>
    </row>
    <row r="368" spans="6:10" x14ac:dyDescent="0.3">
      <c r="F368" s="1">
        <v>45581</v>
      </c>
      <c r="G368" s="2">
        <v>10000</v>
      </c>
      <c r="H368" s="38">
        <v>4.4999999999999998E-2</v>
      </c>
      <c r="I368" s="38">
        <v>7.4999999999999997E-2</v>
      </c>
      <c r="J368" s="40">
        <v>2.0547945205479454</v>
      </c>
    </row>
    <row r="369" spans="6:10" x14ac:dyDescent="0.3">
      <c r="F369" s="1">
        <v>45582</v>
      </c>
      <c r="G369" s="2">
        <v>10000</v>
      </c>
      <c r="H369" s="38">
        <v>4.4999999999999998E-2</v>
      </c>
      <c r="I369" s="38">
        <v>7.4999999999999997E-2</v>
      </c>
      <c r="J369" s="40">
        <v>2.0547945205479454</v>
      </c>
    </row>
    <row r="370" spans="6:10" x14ac:dyDescent="0.3">
      <c r="F370" s="1">
        <v>45583</v>
      </c>
      <c r="G370" s="2">
        <v>6666.6666666666661</v>
      </c>
      <c r="H370" s="38">
        <v>4.4999999999999998E-2</v>
      </c>
      <c r="I370" s="38">
        <v>7.4999999999999997E-2</v>
      </c>
      <c r="J370" s="40">
        <v>1.3698630136986301</v>
      </c>
    </row>
    <row r="371" spans="6:10" x14ac:dyDescent="0.3">
      <c r="F371" s="1">
        <v>45584</v>
      </c>
      <c r="G371" s="2">
        <v>6666.6666666666661</v>
      </c>
      <c r="H371" s="38">
        <v>4.4999999999999998E-2</v>
      </c>
      <c r="I371" s="38">
        <v>7.4999999999999997E-2</v>
      </c>
      <c r="J371" s="40">
        <v>1.3698630136986301</v>
      </c>
    </row>
    <row r="372" spans="6:10" x14ac:dyDescent="0.3">
      <c r="F372" s="1">
        <v>45585</v>
      </c>
      <c r="G372" s="2">
        <v>6666.6666666666661</v>
      </c>
      <c r="H372" s="38">
        <v>4.4999999999999998E-2</v>
      </c>
      <c r="I372" s="38">
        <v>7.4999999999999997E-2</v>
      </c>
      <c r="J372" s="40">
        <v>1.3698630136986301</v>
      </c>
    </row>
    <row r="373" spans="6:10" x14ac:dyDescent="0.3">
      <c r="F373" s="1">
        <v>45586</v>
      </c>
      <c r="G373" s="2">
        <v>6666.6666666666661</v>
      </c>
      <c r="H373" s="38">
        <v>4.4999999999999998E-2</v>
      </c>
      <c r="I373" s="38">
        <v>7.4999999999999997E-2</v>
      </c>
      <c r="J373" s="40">
        <v>1.3698630136986301</v>
      </c>
    </row>
    <row r="374" spans="6:10" x14ac:dyDescent="0.3">
      <c r="F374" s="1">
        <v>45587</v>
      </c>
      <c r="G374" s="2">
        <v>6666.6666666666661</v>
      </c>
      <c r="H374" s="38">
        <v>4.4999999999999998E-2</v>
      </c>
      <c r="I374" s="38">
        <v>7.4999999999999997E-2</v>
      </c>
      <c r="J374" s="40">
        <v>1.3698630136986301</v>
      </c>
    </row>
    <row r="375" spans="6:10" x14ac:dyDescent="0.3">
      <c r="F375" s="1">
        <v>45588</v>
      </c>
      <c r="G375" s="2">
        <v>6666.6666666666661</v>
      </c>
      <c r="H375" s="38">
        <v>4.4999999999999998E-2</v>
      </c>
      <c r="I375" s="38">
        <v>7.4999999999999997E-2</v>
      </c>
      <c r="J375" s="40">
        <v>1.3698630136986301</v>
      </c>
    </row>
    <row r="376" spans="6:10" x14ac:dyDescent="0.3">
      <c r="F376" s="1">
        <v>45589</v>
      </c>
      <c r="G376" s="2">
        <v>6666.6666666666661</v>
      </c>
      <c r="H376" s="38">
        <v>4.4999999999999998E-2</v>
      </c>
      <c r="I376" s="38">
        <v>7.4999999999999997E-2</v>
      </c>
      <c r="J376" s="40">
        <v>1.3698630136986301</v>
      </c>
    </row>
    <row r="377" spans="6:10" x14ac:dyDescent="0.3">
      <c r="F377" s="1">
        <v>45590</v>
      </c>
      <c r="G377" s="2">
        <v>6666.6666666666661</v>
      </c>
      <c r="H377" s="38">
        <v>4.4999999999999998E-2</v>
      </c>
      <c r="I377" s="38">
        <v>7.4999999999999997E-2</v>
      </c>
      <c r="J377" s="40">
        <v>1.3698630136986301</v>
      </c>
    </row>
    <row r="378" spans="6:10" x14ac:dyDescent="0.3">
      <c r="F378" s="1">
        <v>45591</v>
      </c>
      <c r="G378" s="2">
        <v>6666.6666666666661</v>
      </c>
      <c r="H378" s="38">
        <v>4.4999999999999998E-2</v>
      </c>
      <c r="I378" s="38">
        <v>7.4999999999999997E-2</v>
      </c>
      <c r="J378" s="40">
        <v>1.3698630136986301</v>
      </c>
    </row>
    <row r="379" spans="6:10" x14ac:dyDescent="0.3">
      <c r="F379" s="1">
        <v>45592</v>
      </c>
      <c r="G379" s="2">
        <v>6666.6666666666661</v>
      </c>
      <c r="H379" s="38">
        <v>4.4999999999999998E-2</v>
      </c>
      <c r="I379" s="38">
        <v>7.4999999999999997E-2</v>
      </c>
      <c r="J379" s="40">
        <v>1.3698630136986301</v>
      </c>
    </row>
    <row r="380" spans="6:10" x14ac:dyDescent="0.3">
      <c r="F380" s="1">
        <v>45593</v>
      </c>
      <c r="G380" s="2">
        <v>6666.6666666666661</v>
      </c>
      <c r="H380" s="38">
        <v>4.4999999999999998E-2</v>
      </c>
      <c r="I380" s="38">
        <v>7.4999999999999997E-2</v>
      </c>
      <c r="J380" s="40">
        <v>1.3698630136986301</v>
      </c>
    </row>
    <row r="381" spans="6:10" x14ac:dyDescent="0.3">
      <c r="F381" s="1">
        <v>45594</v>
      </c>
      <c r="G381" s="2">
        <v>6666.6666666666661</v>
      </c>
      <c r="H381" s="38">
        <v>4.4999999999999998E-2</v>
      </c>
      <c r="I381" s="38">
        <v>7.4999999999999997E-2</v>
      </c>
      <c r="J381" s="40">
        <v>1.3698630136986301</v>
      </c>
    </row>
    <row r="382" spans="6:10" x14ac:dyDescent="0.3">
      <c r="F382" s="1">
        <v>45595</v>
      </c>
      <c r="G382" s="2">
        <v>6666.6666666666661</v>
      </c>
      <c r="H382" s="38">
        <v>4.4999999999999998E-2</v>
      </c>
      <c r="I382" s="38">
        <v>7.4999999999999997E-2</v>
      </c>
      <c r="J382" s="40">
        <v>1.3698630136986301</v>
      </c>
    </row>
    <row r="383" spans="6:10" x14ac:dyDescent="0.3">
      <c r="F383" s="1">
        <v>45596</v>
      </c>
      <c r="G383" s="2">
        <v>6666.6666666666661</v>
      </c>
      <c r="H383" s="38">
        <v>4.4999999999999998E-2</v>
      </c>
      <c r="I383" s="38">
        <v>7.4999999999999997E-2</v>
      </c>
      <c r="J383" s="40">
        <v>1.3698630136986301</v>
      </c>
    </row>
    <row r="384" spans="6:10" x14ac:dyDescent="0.3">
      <c r="F384" s="1">
        <v>45597</v>
      </c>
      <c r="G384" s="2">
        <v>6666.6666666666661</v>
      </c>
      <c r="H384" s="38">
        <v>4.4999999999999998E-2</v>
      </c>
      <c r="I384" s="38">
        <v>7.4999999999999997E-2</v>
      </c>
      <c r="J384" s="40">
        <v>1.3698630136986301</v>
      </c>
    </row>
    <row r="385" spans="6:10" x14ac:dyDescent="0.3">
      <c r="F385" s="1">
        <v>45598</v>
      </c>
      <c r="G385" s="2">
        <v>6666.6666666666661</v>
      </c>
      <c r="H385" s="38">
        <v>4.4999999999999998E-2</v>
      </c>
      <c r="I385" s="38">
        <v>7.4999999999999997E-2</v>
      </c>
      <c r="J385" s="40">
        <v>1.3698630136986301</v>
      </c>
    </row>
    <row r="386" spans="6:10" x14ac:dyDescent="0.3">
      <c r="F386" s="1">
        <v>45599</v>
      </c>
      <c r="G386" s="2">
        <v>6666.6666666666661</v>
      </c>
      <c r="H386" s="38">
        <v>4.4999999999999998E-2</v>
      </c>
      <c r="I386" s="38">
        <v>7.4999999999999997E-2</v>
      </c>
      <c r="J386" s="40">
        <v>1.3698630136986301</v>
      </c>
    </row>
    <row r="387" spans="6:10" x14ac:dyDescent="0.3">
      <c r="F387" s="1">
        <v>45600</v>
      </c>
      <c r="G387" s="2">
        <v>6666.6666666666661</v>
      </c>
      <c r="H387" s="38">
        <v>4.4999999999999998E-2</v>
      </c>
      <c r="I387" s="38">
        <v>7.4999999999999997E-2</v>
      </c>
      <c r="J387" s="40">
        <v>1.3698630136986301</v>
      </c>
    </row>
    <row r="388" spans="6:10" x14ac:dyDescent="0.3">
      <c r="F388" s="1">
        <v>45601</v>
      </c>
      <c r="G388" s="2">
        <v>6666.6666666666661</v>
      </c>
      <c r="H388" s="38">
        <v>4.4999999999999998E-2</v>
      </c>
      <c r="I388" s="38">
        <v>7.4999999999999997E-2</v>
      </c>
      <c r="J388" s="40">
        <v>1.3698630136986301</v>
      </c>
    </row>
    <row r="389" spans="6:10" x14ac:dyDescent="0.3">
      <c r="F389" s="1">
        <v>45602</v>
      </c>
      <c r="G389" s="2">
        <v>6666.6666666666661</v>
      </c>
      <c r="H389" s="38">
        <v>4.4999999999999998E-2</v>
      </c>
      <c r="I389" s="38">
        <v>7.4999999999999997E-2</v>
      </c>
      <c r="J389" s="40">
        <v>1.3698630136986301</v>
      </c>
    </row>
    <row r="390" spans="6:10" x14ac:dyDescent="0.3">
      <c r="F390" s="1">
        <v>45603</v>
      </c>
      <c r="G390" s="2">
        <v>6666.6666666666661</v>
      </c>
      <c r="H390" s="38">
        <v>4.4999999999999998E-2</v>
      </c>
      <c r="I390" s="38">
        <v>7.4999999999999997E-2</v>
      </c>
      <c r="J390" s="40">
        <v>1.3698630136986301</v>
      </c>
    </row>
    <row r="391" spans="6:10" x14ac:dyDescent="0.3">
      <c r="F391" s="1">
        <v>45604</v>
      </c>
      <c r="G391" s="2">
        <v>6666.6666666666661</v>
      </c>
      <c r="H391" s="38">
        <v>4.4999999999999998E-2</v>
      </c>
      <c r="I391" s="38">
        <v>7.4999999999999997E-2</v>
      </c>
      <c r="J391" s="40">
        <v>1.3698630136986301</v>
      </c>
    </row>
    <row r="392" spans="6:10" x14ac:dyDescent="0.3">
      <c r="F392" s="1">
        <v>45605</v>
      </c>
      <c r="G392" s="2">
        <v>6666.6666666666661</v>
      </c>
      <c r="H392" s="38">
        <v>4.4999999999999998E-2</v>
      </c>
      <c r="I392" s="38">
        <v>7.4999999999999997E-2</v>
      </c>
      <c r="J392" s="40">
        <v>1.3698630136986301</v>
      </c>
    </row>
    <row r="393" spans="6:10" x14ac:dyDescent="0.3">
      <c r="F393" s="1">
        <v>45606</v>
      </c>
      <c r="G393" s="2">
        <v>6666.6666666666661</v>
      </c>
      <c r="H393" s="38">
        <v>4.4999999999999998E-2</v>
      </c>
      <c r="I393" s="38">
        <v>7.4999999999999997E-2</v>
      </c>
      <c r="J393" s="40">
        <v>1.3698630136986301</v>
      </c>
    </row>
    <row r="394" spans="6:10" x14ac:dyDescent="0.3">
      <c r="F394" s="1">
        <v>45607</v>
      </c>
      <c r="G394" s="2">
        <v>6666.6666666666661</v>
      </c>
      <c r="H394" s="38">
        <v>4.4999999999999998E-2</v>
      </c>
      <c r="I394" s="38">
        <v>7.4999999999999997E-2</v>
      </c>
      <c r="J394" s="40">
        <v>1.3698630136986301</v>
      </c>
    </row>
    <row r="395" spans="6:10" x14ac:dyDescent="0.3">
      <c r="F395" s="1">
        <v>45608</v>
      </c>
      <c r="G395" s="2">
        <v>6666.6666666666661</v>
      </c>
      <c r="H395" s="38">
        <v>4.4999999999999998E-2</v>
      </c>
      <c r="I395" s="38">
        <v>7.4999999999999997E-2</v>
      </c>
      <c r="J395" s="40">
        <v>1.3698630136986301</v>
      </c>
    </row>
    <row r="396" spans="6:10" x14ac:dyDescent="0.3">
      <c r="F396" s="1">
        <v>45609</v>
      </c>
      <c r="G396" s="2">
        <v>6666.6666666666661</v>
      </c>
      <c r="H396" s="38">
        <v>4.4999999999999998E-2</v>
      </c>
      <c r="I396" s="38">
        <v>7.4999999999999997E-2</v>
      </c>
      <c r="J396" s="40">
        <v>1.3698630136986301</v>
      </c>
    </row>
    <row r="397" spans="6:10" x14ac:dyDescent="0.3">
      <c r="F397" s="1">
        <v>45610</v>
      </c>
      <c r="G397" s="2">
        <v>6666.6666666666661</v>
      </c>
      <c r="H397" s="38">
        <v>4.4999999999999998E-2</v>
      </c>
      <c r="I397" s="38">
        <v>7.4999999999999997E-2</v>
      </c>
      <c r="J397" s="40">
        <v>1.3698630136986301</v>
      </c>
    </row>
    <row r="398" spans="6:10" x14ac:dyDescent="0.3">
      <c r="F398" s="1">
        <v>45611</v>
      </c>
      <c r="G398" s="2">
        <v>6666.6666666666661</v>
      </c>
      <c r="H398" s="38">
        <v>4.4999999999999998E-2</v>
      </c>
      <c r="I398" s="38">
        <v>7.4999999999999997E-2</v>
      </c>
      <c r="J398" s="40">
        <v>1.3698630136986301</v>
      </c>
    </row>
    <row r="399" spans="6:10" x14ac:dyDescent="0.3">
      <c r="F399" s="1">
        <v>45612</v>
      </c>
      <c r="G399" s="2">
        <v>6666.6666666666661</v>
      </c>
      <c r="H399" s="38">
        <v>4.4999999999999998E-2</v>
      </c>
      <c r="I399" s="38">
        <v>7.4999999999999997E-2</v>
      </c>
      <c r="J399" s="40">
        <v>1.3698630136986301</v>
      </c>
    </row>
    <row r="400" spans="6:10" x14ac:dyDescent="0.3">
      <c r="F400" s="1">
        <v>45613</v>
      </c>
      <c r="G400" s="2">
        <v>6666.6666666666661</v>
      </c>
      <c r="H400" s="38">
        <v>4.4999999999999998E-2</v>
      </c>
      <c r="I400" s="38">
        <v>7.4999999999999997E-2</v>
      </c>
      <c r="J400" s="40">
        <v>1.3698630136986301</v>
      </c>
    </row>
    <row r="401" spans="6:10" x14ac:dyDescent="0.3">
      <c r="F401" s="1">
        <v>45614</v>
      </c>
      <c r="G401" s="2">
        <v>6666.6666666666661</v>
      </c>
      <c r="H401" s="38">
        <v>4.4999999999999998E-2</v>
      </c>
      <c r="I401" s="38">
        <v>7.4999999999999997E-2</v>
      </c>
      <c r="J401" s="40">
        <v>1.3698630136986301</v>
      </c>
    </row>
    <row r="402" spans="6:10" x14ac:dyDescent="0.3">
      <c r="F402" s="1">
        <v>45615</v>
      </c>
      <c r="G402" s="2">
        <v>6666.6666666666661</v>
      </c>
      <c r="H402" s="38">
        <v>4.4999999999999998E-2</v>
      </c>
      <c r="I402" s="38">
        <v>7.4999999999999997E-2</v>
      </c>
      <c r="J402" s="40">
        <v>1.3698630136986301</v>
      </c>
    </row>
    <row r="403" spans="6:10" x14ac:dyDescent="0.3">
      <c r="F403" s="1">
        <v>45616</v>
      </c>
      <c r="G403" s="2">
        <v>6666.6666666666661</v>
      </c>
      <c r="H403" s="38">
        <v>4.4999999999999998E-2</v>
      </c>
      <c r="I403" s="38">
        <v>7.4999999999999997E-2</v>
      </c>
      <c r="J403" s="40">
        <v>1.3698630136986301</v>
      </c>
    </row>
    <row r="404" spans="6:10" x14ac:dyDescent="0.3">
      <c r="F404" s="1">
        <v>45617</v>
      </c>
      <c r="G404" s="2">
        <v>6666.6666666666661</v>
      </c>
      <c r="H404" s="38">
        <v>4.4999999999999998E-2</v>
      </c>
      <c r="I404" s="38">
        <v>7.4999999999999997E-2</v>
      </c>
      <c r="J404" s="40">
        <v>1.3698630136986301</v>
      </c>
    </row>
    <row r="405" spans="6:10" x14ac:dyDescent="0.3">
      <c r="F405" s="1">
        <v>45618</v>
      </c>
      <c r="G405" s="2">
        <v>6666.6666666666661</v>
      </c>
      <c r="H405" s="38">
        <v>4.4999999999999998E-2</v>
      </c>
      <c r="I405" s="38">
        <v>7.4999999999999997E-2</v>
      </c>
      <c r="J405" s="40">
        <v>1.3698630136986301</v>
      </c>
    </row>
    <row r="406" spans="6:10" x14ac:dyDescent="0.3">
      <c r="F406" s="1">
        <v>45619</v>
      </c>
      <c r="G406" s="2">
        <v>6666.6666666666661</v>
      </c>
      <c r="H406" s="38">
        <v>4.4999999999999998E-2</v>
      </c>
      <c r="I406" s="38">
        <v>7.4999999999999997E-2</v>
      </c>
      <c r="J406" s="40">
        <v>1.3698630136986301</v>
      </c>
    </row>
    <row r="407" spans="6:10" x14ac:dyDescent="0.3">
      <c r="F407" s="1">
        <v>45620</v>
      </c>
      <c r="G407" s="2">
        <v>6666.6666666666661</v>
      </c>
      <c r="H407" s="38">
        <v>4.4999999999999998E-2</v>
      </c>
      <c r="I407" s="38">
        <v>7.4999999999999997E-2</v>
      </c>
      <c r="J407" s="40">
        <v>1.3698630136986301</v>
      </c>
    </row>
    <row r="408" spans="6:10" x14ac:dyDescent="0.3">
      <c r="F408" s="1">
        <v>45621</v>
      </c>
      <c r="G408" s="2">
        <v>6666.6666666666661</v>
      </c>
      <c r="H408" s="38">
        <v>4.4999999999999998E-2</v>
      </c>
      <c r="I408" s="38">
        <v>7.4999999999999997E-2</v>
      </c>
      <c r="J408" s="40">
        <v>1.3698630136986301</v>
      </c>
    </row>
    <row r="409" spans="6:10" x14ac:dyDescent="0.3">
      <c r="F409" s="1">
        <v>45622</v>
      </c>
      <c r="G409" s="2">
        <v>6666.6666666666661</v>
      </c>
      <c r="H409" s="38">
        <v>4.4999999999999998E-2</v>
      </c>
      <c r="I409" s="38">
        <v>7.4999999999999997E-2</v>
      </c>
      <c r="J409" s="40">
        <v>1.3698630136986301</v>
      </c>
    </row>
    <row r="410" spans="6:10" x14ac:dyDescent="0.3">
      <c r="F410" s="1">
        <v>45623</v>
      </c>
      <c r="G410" s="2">
        <v>6666.6666666666661</v>
      </c>
      <c r="H410" s="38">
        <v>4.4999999999999998E-2</v>
      </c>
      <c r="I410" s="38">
        <v>7.4999999999999997E-2</v>
      </c>
      <c r="J410" s="40">
        <v>1.3698630136986301</v>
      </c>
    </row>
    <row r="411" spans="6:10" x14ac:dyDescent="0.3">
      <c r="F411" s="1">
        <v>45624</v>
      </c>
      <c r="G411" s="2">
        <v>6666.6666666666661</v>
      </c>
      <c r="H411" s="38">
        <v>4.4999999999999998E-2</v>
      </c>
      <c r="I411" s="38">
        <v>7.4999999999999997E-2</v>
      </c>
      <c r="J411" s="40">
        <v>1.3698630136986301</v>
      </c>
    </row>
    <row r="412" spans="6:10" x14ac:dyDescent="0.3">
      <c r="F412" s="1">
        <v>45625</v>
      </c>
      <c r="G412" s="2">
        <v>6666.6666666666661</v>
      </c>
      <c r="H412" s="38">
        <v>4.4999999999999998E-2</v>
      </c>
      <c r="I412" s="38">
        <v>7.4999999999999997E-2</v>
      </c>
      <c r="J412" s="40">
        <v>1.3698630136986301</v>
      </c>
    </row>
    <row r="413" spans="6:10" x14ac:dyDescent="0.3">
      <c r="F413" s="1">
        <v>45626</v>
      </c>
      <c r="G413" s="2">
        <v>6666.6666666666661</v>
      </c>
      <c r="H413" s="38">
        <v>4.4999999999999998E-2</v>
      </c>
      <c r="I413" s="38">
        <v>7.4999999999999997E-2</v>
      </c>
      <c r="J413" s="40">
        <v>1.3698630136986301</v>
      </c>
    </row>
    <row r="414" spans="6:10" x14ac:dyDescent="0.3">
      <c r="F414" s="1">
        <v>45627</v>
      </c>
      <c r="G414" s="2">
        <v>6666.6666666666661</v>
      </c>
      <c r="H414" s="38">
        <v>4.4999999999999998E-2</v>
      </c>
      <c r="I414" s="38">
        <v>7.4999999999999997E-2</v>
      </c>
      <c r="J414" s="40">
        <v>1.3698630136986301</v>
      </c>
    </row>
    <row r="415" spans="6:10" x14ac:dyDescent="0.3">
      <c r="F415" s="1">
        <v>45628</v>
      </c>
      <c r="G415" s="2">
        <v>6666.6666666666661</v>
      </c>
      <c r="H415" s="38">
        <v>4.4999999999999998E-2</v>
      </c>
      <c r="I415" s="38">
        <v>7.4999999999999997E-2</v>
      </c>
      <c r="J415" s="40">
        <v>1.3698630136986301</v>
      </c>
    </row>
    <row r="416" spans="6:10" x14ac:dyDescent="0.3">
      <c r="F416" s="1">
        <v>45629</v>
      </c>
      <c r="G416" s="2">
        <v>6666.6666666666661</v>
      </c>
      <c r="H416" s="38">
        <v>4.4999999999999998E-2</v>
      </c>
      <c r="I416" s="38">
        <v>7.4999999999999997E-2</v>
      </c>
      <c r="J416" s="40">
        <v>1.3698630136986301</v>
      </c>
    </row>
    <row r="417" spans="6:10" x14ac:dyDescent="0.3">
      <c r="F417" s="1">
        <v>45630</v>
      </c>
      <c r="G417" s="2">
        <v>6666.6666666666661</v>
      </c>
      <c r="H417" s="38">
        <v>4.4999999999999998E-2</v>
      </c>
      <c r="I417" s="38">
        <v>7.4999999999999997E-2</v>
      </c>
      <c r="J417" s="40">
        <v>1.3698630136986301</v>
      </c>
    </row>
    <row r="418" spans="6:10" x14ac:dyDescent="0.3">
      <c r="F418" s="1">
        <v>45631</v>
      </c>
      <c r="G418" s="2">
        <v>6666.6666666666661</v>
      </c>
      <c r="H418" s="38">
        <v>4.4999999999999998E-2</v>
      </c>
      <c r="I418" s="38">
        <v>7.4999999999999997E-2</v>
      </c>
      <c r="J418" s="40">
        <v>1.3698630136986301</v>
      </c>
    </row>
    <row r="419" spans="6:10" x14ac:dyDescent="0.3">
      <c r="F419" s="1">
        <v>45632</v>
      </c>
      <c r="G419" s="2">
        <v>6666.6666666666661</v>
      </c>
      <c r="H419" s="38">
        <v>4.4999999999999998E-2</v>
      </c>
      <c r="I419" s="38">
        <v>7.4999999999999997E-2</v>
      </c>
      <c r="J419" s="40">
        <v>1.3698630136986301</v>
      </c>
    </row>
    <row r="420" spans="6:10" x14ac:dyDescent="0.3">
      <c r="F420" s="1">
        <v>45633</v>
      </c>
      <c r="G420" s="2">
        <v>6666.6666666666661</v>
      </c>
      <c r="H420" s="38">
        <v>4.4999999999999998E-2</v>
      </c>
      <c r="I420" s="38">
        <v>7.4999999999999997E-2</v>
      </c>
      <c r="J420" s="40">
        <v>1.3698630136986301</v>
      </c>
    </row>
    <row r="421" spans="6:10" x14ac:dyDescent="0.3">
      <c r="F421" s="1">
        <v>45634</v>
      </c>
      <c r="G421" s="2">
        <v>6666.6666666666661</v>
      </c>
      <c r="H421" s="38">
        <v>4.4999999999999998E-2</v>
      </c>
      <c r="I421" s="38">
        <v>7.4999999999999997E-2</v>
      </c>
      <c r="J421" s="40">
        <v>1.3698630136986301</v>
      </c>
    </row>
    <row r="422" spans="6:10" x14ac:dyDescent="0.3">
      <c r="F422" s="1">
        <v>45635</v>
      </c>
      <c r="G422" s="2">
        <v>6666.6666666666661</v>
      </c>
      <c r="H422" s="38">
        <v>4.4999999999999998E-2</v>
      </c>
      <c r="I422" s="38">
        <v>7.4999999999999997E-2</v>
      </c>
      <c r="J422" s="40">
        <v>1.3698630136986301</v>
      </c>
    </row>
    <row r="423" spans="6:10" x14ac:dyDescent="0.3">
      <c r="F423" s="1">
        <v>45636</v>
      </c>
      <c r="G423" s="2">
        <v>6666.6666666666661</v>
      </c>
      <c r="H423" s="38">
        <v>4.4999999999999998E-2</v>
      </c>
      <c r="I423" s="38">
        <v>7.4999999999999997E-2</v>
      </c>
      <c r="J423" s="40">
        <v>1.3698630136986301</v>
      </c>
    </row>
    <row r="424" spans="6:10" x14ac:dyDescent="0.3">
      <c r="F424" s="1">
        <v>45637</v>
      </c>
      <c r="G424" s="2">
        <v>6666.6666666666661</v>
      </c>
      <c r="H424" s="38">
        <v>4.4999999999999998E-2</v>
      </c>
      <c r="I424" s="38">
        <v>7.4999999999999997E-2</v>
      </c>
      <c r="J424" s="40">
        <v>1.3698630136986301</v>
      </c>
    </row>
    <row r="425" spans="6:10" x14ac:dyDescent="0.3">
      <c r="F425" s="1">
        <v>45638</v>
      </c>
      <c r="G425" s="2">
        <v>6666.6666666666661</v>
      </c>
      <c r="H425" s="38">
        <v>4.4999999999999998E-2</v>
      </c>
      <c r="I425" s="38">
        <v>7.4999999999999997E-2</v>
      </c>
      <c r="J425" s="40">
        <v>1.3698630136986301</v>
      </c>
    </row>
    <row r="426" spans="6:10" x14ac:dyDescent="0.3">
      <c r="F426" s="1">
        <v>45639</v>
      </c>
      <c r="G426" s="2">
        <v>6666.6666666666661</v>
      </c>
      <c r="H426" s="38">
        <v>4.4999999999999998E-2</v>
      </c>
      <c r="I426" s="38">
        <v>7.4999999999999997E-2</v>
      </c>
      <c r="J426" s="40">
        <v>1.3698630136986301</v>
      </c>
    </row>
    <row r="427" spans="6:10" x14ac:dyDescent="0.3">
      <c r="F427" s="1">
        <v>45640</v>
      </c>
      <c r="G427" s="2">
        <v>6666.6666666666661</v>
      </c>
      <c r="H427" s="38">
        <v>4.4999999999999998E-2</v>
      </c>
      <c r="I427" s="38">
        <v>7.4999999999999997E-2</v>
      </c>
      <c r="J427" s="40">
        <v>1.3698630136986301</v>
      </c>
    </row>
    <row r="428" spans="6:10" x14ac:dyDescent="0.3">
      <c r="F428" s="1">
        <v>45641</v>
      </c>
      <c r="G428" s="2">
        <v>6666.6666666666661</v>
      </c>
      <c r="H428" s="38">
        <v>4.4999999999999998E-2</v>
      </c>
      <c r="I428" s="38">
        <v>7.4999999999999997E-2</v>
      </c>
      <c r="J428" s="40">
        <v>1.3698630136986301</v>
      </c>
    </row>
    <row r="429" spans="6:10" x14ac:dyDescent="0.3">
      <c r="F429" s="1">
        <v>45642</v>
      </c>
      <c r="G429" s="2">
        <v>6666.6666666666661</v>
      </c>
      <c r="H429" s="38">
        <v>4.4999999999999998E-2</v>
      </c>
      <c r="I429" s="38">
        <v>7.4999999999999997E-2</v>
      </c>
      <c r="J429" s="40">
        <v>1.3698630136986301</v>
      </c>
    </row>
    <row r="430" spans="6:10" x14ac:dyDescent="0.3">
      <c r="F430" s="1">
        <v>45643</v>
      </c>
      <c r="G430" s="2">
        <v>6666.6666666666661</v>
      </c>
      <c r="H430" s="38">
        <v>4.4999999999999998E-2</v>
      </c>
      <c r="I430" s="38">
        <v>7.4999999999999997E-2</v>
      </c>
      <c r="J430" s="40">
        <v>1.3698630136986301</v>
      </c>
    </row>
    <row r="431" spans="6:10" x14ac:dyDescent="0.3">
      <c r="F431" s="1">
        <v>45644</v>
      </c>
      <c r="G431" s="2">
        <v>6666.6666666666661</v>
      </c>
      <c r="H431" s="38">
        <v>4.4999999999999998E-2</v>
      </c>
      <c r="I431" s="38">
        <v>7.4999999999999997E-2</v>
      </c>
      <c r="J431" s="40">
        <v>1.3698630136986301</v>
      </c>
    </row>
    <row r="432" spans="6:10" x14ac:dyDescent="0.3">
      <c r="F432" s="1">
        <v>45645</v>
      </c>
      <c r="G432" s="2">
        <v>6666.6666666666661</v>
      </c>
      <c r="H432" s="38">
        <v>4.4999999999999998E-2</v>
      </c>
      <c r="I432" s="38">
        <v>7.4999999999999997E-2</v>
      </c>
      <c r="J432" s="40">
        <v>1.3698630136986301</v>
      </c>
    </row>
    <row r="433" spans="6:10" x14ac:dyDescent="0.3">
      <c r="F433" s="1">
        <v>45646</v>
      </c>
      <c r="G433" s="2">
        <v>6666.6666666666661</v>
      </c>
      <c r="H433" s="38">
        <v>4.4999999999999998E-2</v>
      </c>
      <c r="I433" s="38">
        <v>7.4999999999999997E-2</v>
      </c>
      <c r="J433" s="40">
        <v>1.3698630136986301</v>
      </c>
    </row>
    <row r="434" spans="6:10" x14ac:dyDescent="0.3">
      <c r="F434" s="1">
        <v>45647</v>
      </c>
      <c r="G434" s="2">
        <v>6666.6666666666661</v>
      </c>
      <c r="H434" s="38">
        <v>4.4999999999999998E-2</v>
      </c>
      <c r="I434" s="38">
        <v>7.4999999999999997E-2</v>
      </c>
      <c r="J434" s="40">
        <v>1.3698630136986301</v>
      </c>
    </row>
    <row r="435" spans="6:10" x14ac:dyDescent="0.3">
      <c r="F435" s="1">
        <v>45648</v>
      </c>
      <c r="G435" s="2">
        <v>6666.6666666666661</v>
      </c>
      <c r="H435" s="38">
        <v>4.4999999999999998E-2</v>
      </c>
      <c r="I435" s="38">
        <v>7.4999999999999997E-2</v>
      </c>
      <c r="J435" s="40">
        <v>1.3698630136986301</v>
      </c>
    </row>
    <row r="436" spans="6:10" x14ac:dyDescent="0.3">
      <c r="F436" s="1">
        <v>45649</v>
      </c>
      <c r="G436" s="2">
        <v>6666.6666666666661</v>
      </c>
      <c r="H436" s="38">
        <v>4.4999999999999998E-2</v>
      </c>
      <c r="I436" s="38">
        <v>7.4999999999999997E-2</v>
      </c>
      <c r="J436" s="40">
        <v>1.3698630136986301</v>
      </c>
    </row>
    <row r="437" spans="6:10" x14ac:dyDescent="0.3">
      <c r="F437" s="1">
        <v>45650</v>
      </c>
      <c r="G437" s="2">
        <v>6666.6666666666661</v>
      </c>
      <c r="H437" s="38">
        <v>4.4999999999999998E-2</v>
      </c>
      <c r="I437" s="38">
        <v>7.4999999999999997E-2</v>
      </c>
      <c r="J437" s="40">
        <v>1.3698630136986301</v>
      </c>
    </row>
    <row r="438" spans="6:10" x14ac:dyDescent="0.3">
      <c r="F438" s="1">
        <v>45651</v>
      </c>
      <c r="G438" s="2">
        <v>6666.6666666666661</v>
      </c>
      <c r="H438" s="38">
        <v>4.4999999999999998E-2</v>
      </c>
      <c r="I438" s="38">
        <v>7.4999999999999997E-2</v>
      </c>
      <c r="J438" s="40">
        <v>1.3698630136986301</v>
      </c>
    </row>
    <row r="439" spans="6:10" x14ac:dyDescent="0.3">
      <c r="F439" s="1">
        <v>45652</v>
      </c>
      <c r="G439" s="2">
        <v>6666.6666666666661</v>
      </c>
      <c r="H439" s="38">
        <v>4.4999999999999998E-2</v>
      </c>
      <c r="I439" s="38">
        <v>7.4999999999999997E-2</v>
      </c>
      <c r="J439" s="40">
        <v>1.3698630136986301</v>
      </c>
    </row>
    <row r="440" spans="6:10" x14ac:dyDescent="0.3">
      <c r="F440" s="1">
        <v>45653</v>
      </c>
      <c r="G440" s="2">
        <v>6666.6666666666661</v>
      </c>
      <c r="H440" s="38">
        <v>4.4999999999999998E-2</v>
      </c>
      <c r="I440" s="38">
        <v>7.4999999999999997E-2</v>
      </c>
      <c r="J440" s="40">
        <v>1.3698630136986301</v>
      </c>
    </row>
    <row r="441" spans="6:10" x14ac:dyDescent="0.3">
      <c r="F441" s="1">
        <v>45654</v>
      </c>
      <c r="G441" s="2">
        <v>6666.6666666666661</v>
      </c>
      <c r="H441" s="38">
        <v>4.4999999999999998E-2</v>
      </c>
      <c r="I441" s="38">
        <v>7.4999999999999997E-2</v>
      </c>
      <c r="J441" s="40">
        <v>1.3698630136986301</v>
      </c>
    </row>
    <row r="442" spans="6:10" x14ac:dyDescent="0.3">
      <c r="F442" s="1">
        <v>45655</v>
      </c>
      <c r="G442" s="2">
        <v>6666.6666666666661</v>
      </c>
      <c r="H442" s="38">
        <v>4.4999999999999998E-2</v>
      </c>
      <c r="I442" s="38">
        <v>7.4999999999999997E-2</v>
      </c>
      <c r="J442" s="40">
        <v>1.3698630136986301</v>
      </c>
    </row>
    <row r="443" spans="6:10" x14ac:dyDescent="0.3">
      <c r="F443" s="1">
        <v>45656</v>
      </c>
      <c r="G443" s="2">
        <v>6666.6666666666661</v>
      </c>
      <c r="H443" s="38">
        <v>4.4999999999999998E-2</v>
      </c>
      <c r="I443" s="38">
        <v>7.4999999999999997E-2</v>
      </c>
      <c r="J443" s="40">
        <v>1.3698630136986301</v>
      </c>
    </row>
    <row r="444" spans="6:10" x14ac:dyDescent="0.3">
      <c r="F444" s="1">
        <v>45657</v>
      </c>
      <c r="G444" s="2">
        <v>6666.6666666666661</v>
      </c>
      <c r="H444" s="38">
        <v>4.4999999999999998E-2</v>
      </c>
      <c r="I444" s="38">
        <v>7.4999999999999997E-2</v>
      </c>
      <c r="J444" s="40">
        <v>1.3698630136986301</v>
      </c>
    </row>
    <row r="445" spans="6:10" x14ac:dyDescent="0.3">
      <c r="F445" s="1">
        <v>45658</v>
      </c>
      <c r="G445" s="2">
        <v>6666.6666666666661</v>
      </c>
      <c r="H445" s="38">
        <v>4.4999999999999998E-2</v>
      </c>
      <c r="I445" s="38">
        <v>7.4999999999999997E-2</v>
      </c>
      <c r="J445" s="40">
        <v>1.3698630136986301</v>
      </c>
    </row>
    <row r="446" spans="6:10" x14ac:dyDescent="0.3">
      <c r="F446" s="1">
        <v>45659</v>
      </c>
      <c r="G446" s="2">
        <v>6666.6666666666661</v>
      </c>
      <c r="H446" s="38">
        <v>4.4999999999999998E-2</v>
      </c>
      <c r="I446" s="38">
        <v>7.4999999999999997E-2</v>
      </c>
      <c r="J446" s="40">
        <v>1.3698630136986301</v>
      </c>
    </row>
    <row r="447" spans="6:10" x14ac:dyDescent="0.3">
      <c r="F447" s="1">
        <v>45660</v>
      </c>
      <c r="G447" s="2">
        <v>6666.6666666666661</v>
      </c>
      <c r="H447" s="38">
        <v>4.4999999999999998E-2</v>
      </c>
      <c r="I447" s="38">
        <v>7.4999999999999997E-2</v>
      </c>
      <c r="J447" s="40">
        <v>1.3698630136986301</v>
      </c>
    </row>
    <row r="448" spans="6:10" x14ac:dyDescent="0.3">
      <c r="F448" s="1">
        <v>45661</v>
      </c>
      <c r="G448" s="2">
        <v>6666.6666666666661</v>
      </c>
      <c r="H448" s="38">
        <v>4.4999999999999998E-2</v>
      </c>
      <c r="I448" s="38">
        <v>7.4999999999999997E-2</v>
      </c>
      <c r="J448" s="40">
        <v>1.3698630136986301</v>
      </c>
    </row>
    <row r="449" spans="6:10" x14ac:dyDescent="0.3">
      <c r="F449" s="1">
        <v>45662</v>
      </c>
      <c r="G449" s="2">
        <v>6666.6666666666661</v>
      </c>
      <c r="H449" s="38">
        <v>4.4999999999999998E-2</v>
      </c>
      <c r="I449" s="38">
        <v>7.4999999999999997E-2</v>
      </c>
      <c r="J449" s="40">
        <v>1.3698630136986301</v>
      </c>
    </row>
    <row r="450" spans="6:10" x14ac:dyDescent="0.3">
      <c r="F450" s="1">
        <v>45663</v>
      </c>
      <c r="G450" s="2">
        <v>6666.6666666666661</v>
      </c>
      <c r="H450" s="38">
        <v>4.4999999999999998E-2</v>
      </c>
      <c r="I450" s="38">
        <v>7.4999999999999997E-2</v>
      </c>
      <c r="J450" s="40">
        <v>1.3698630136986301</v>
      </c>
    </row>
    <row r="451" spans="6:10" x14ac:dyDescent="0.3">
      <c r="F451" s="1">
        <v>45664</v>
      </c>
      <c r="G451" s="2">
        <v>6666.6666666666661</v>
      </c>
      <c r="H451" s="38">
        <v>4.4999999999999998E-2</v>
      </c>
      <c r="I451" s="38">
        <v>7.4999999999999997E-2</v>
      </c>
      <c r="J451" s="40">
        <v>1.3698630136986301</v>
      </c>
    </row>
    <row r="452" spans="6:10" x14ac:dyDescent="0.3">
      <c r="F452" s="1">
        <v>45665</v>
      </c>
      <c r="G452" s="2">
        <v>6666.6666666666661</v>
      </c>
      <c r="H452" s="38">
        <v>4.4999999999999998E-2</v>
      </c>
      <c r="I452" s="38">
        <v>7.4999999999999997E-2</v>
      </c>
      <c r="J452" s="40">
        <v>1.3698630136986301</v>
      </c>
    </row>
    <row r="453" spans="6:10" x14ac:dyDescent="0.3">
      <c r="F453" s="1">
        <v>45666</v>
      </c>
      <c r="G453" s="2">
        <v>6666.6666666666661</v>
      </c>
      <c r="H453" s="38">
        <v>4.4999999999999998E-2</v>
      </c>
      <c r="I453" s="38">
        <v>7.4999999999999997E-2</v>
      </c>
      <c r="J453" s="40">
        <v>1.3698630136986301</v>
      </c>
    </row>
    <row r="454" spans="6:10" x14ac:dyDescent="0.3">
      <c r="F454" s="1">
        <v>45667</v>
      </c>
      <c r="G454" s="2">
        <v>6666.6666666666661</v>
      </c>
      <c r="H454" s="38">
        <v>4.4999999999999998E-2</v>
      </c>
      <c r="I454" s="38">
        <v>7.4999999999999997E-2</v>
      </c>
      <c r="J454" s="40">
        <v>1.3698630136986301</v>
      </c>
    </row>
    <row r="455" spans="6:10" x14ac:dyDescent="0.3">
      <c r="F455" s="1">
        <v>45668</v>
      </c>
      <c r="G455" s="2">
        <v>6666.6666666666661</v>
      </c>
      <c r="H455" s="38">
        <v>4.4999999999999998E-2</v>
      </c>
      <c r="I455" s="38">
        <v>7.4999999999999997E-2</v>
      </c>
      <c r="J455" s="40">
        <v>1.3698630136986301</v>
      </c>
    </row>
    <row r="456" spans="6:10" x14ac:dyDescent="0.3">
      <c r="F456" s="1">
        <v>45669</v>
      </c>
      <c r="G456" s="2">
        <v>6666.6666666666661</v>
      </c>
      <c r="H456" s="38">
        <v>4.4999999999999998E-2</v>
      </c>
      <c r="I456" s="38">
        <v>7.4999999999999997E-2</v>
      </c>
      <c r="J456" s="40">
        <v>1.3698630136986301</v>
      </c>
    </row>
    <row r="457" spans="6:10" x14ac:dyDescent="0.3">
      <c r="F457" s="1">
        <v>45670</v>
      </c>
      <c r="G457" s="2">
        <v>6666.6666666666661</v>
      </c>
      <c r="H457" s="38">
        <v>4.4999999999999998E-2</v>
      </c>
      <c r="I457" s="38">
        <v>7.4999999999999997E-2</v>
      </c>
      <c r="J457" s="40">
        <v>1.3698630136986301</v>
      </c>
    </row>
    <row r="458" spans="6:10" x14ac:dyDescent="0.3">
      <c r="F458" s="1">
        <v>45671</v>
      </c>
      <c r="G458" s="2">
        <v>6666.6666666666661</v>
      </c>
      <c r="H458" s="38">
        <v>4.4999999999999998E-2</v>
      </c>
      <c r="I458" s="38">
        <v>7.4999999999999997E-2</v>
      </c>
      <c r="J458" s="40">
        <v>1.3698630136986301</v>
      </c>
    </row>
    <row r="459" spans="6:10" x14ac:dyDescent="0.3">
      <c r="F459" s="1">
        <v>45672</v>
      </c>
      <c r="G459" s="2">
        <v>6666.6666666666661</v>
      </c>
      <c r="H459" s="38">
        <v>4.4999999999999998E-2</v>
      </c>
      <c r="I459" s="38">
        <v>7.4999999999999997E-2</v>
      </c>
      <c r="J459" s="40">
        <v>1.3698630136986301</v>
      </c>
    </row>
    <row r="460" spans="6:10" x14ac:dyDescent="0.3">
      <c r="F460" s="1">
        <v>45673</v>
      </c>
      <c r="G460" s="2">
        <v>6666.6666666666661</v>
      </c>
      <c r="H460" s="38">
        <v>4.4999999999999998E-2</v>
      </c>
      <c r="I460" s="38">
        <v>7.4999999999999997E-2</v>
      </c>
      <c r="J460" s="40">
        <v>1.3698630136986301</v>
      </c>
    </row>
    <row r="461" spans="6:10" x14ac:dyDescent="0.3">
      <c r="F461" s="1">
        <v>45674</v>
      </c>
      <c r="G461" s="2">
        <v>6666.6666666666661</v>
      </c>
      <c r="H461" s="38">
        <v>4.4999999999999998E-2</v>
      </c>
      <c r="I461" s="38">
        <v>7.4999999999999997E-2</v>
      </c>
      <c r="J461" s="40">
        <v>1.3698630136986301</v>
      </c>
    </row>
    <row r="462" spans="6:10" x14ac:dyDescent="0.3">
      <c r="F462" s="1">
        <v>45675</v>
      </c>
      <c r="G462" s="2">
        <v>6666.6666666666661</v>
      </c>
      <c r="H462" s="38">
        <v>4.4999999999999998E-2</v>
      </c>
      <c r="I462" s="38">
        <v>7.4999999999999997E-2</v>
      </c>
      <c r="J462" s="40">
        <v>1.3698630136986301</v>
      </c>
    </row>
    <row r="463" spans="6:10" x14ac:dyDescent="0.3">
      <c r="F463" s="1">
        <v>45676</v>
      </c>
      <c r="G463" s="2">
        <v>6666.6666666666661</v>
      </c>
      <c r="H463" s="38">
        <v>4.4999999999999998E-2</v>
      </c>
      <c r="I463" s="38">
        <v>7.4999999999999997E-2</v>
      </c>
      <c r="J463" s="40">
        <v>1.3698630136986301</v>
      </c>
    </row>
    <row r="464" spans="6:10" x14ac:dyDescent="0.3">
      <c r="F464" s="1">
        <v>45677</v>
      </c>
      <c r="G464" s="2">
        <v>6666.6666666666661</v>
      </c>
      <c r="H464" s="38">
        <v>4.4999999999999998E-2</v>
      </c>
      <c r="I464" s="38">
        <v>7.4999999999999997E-2</v>
      </c>
      <c r="J464" s="40">
        <v>1.3698630136986301</v>
      </c>
    </row>
    <row r="465" spans="6:10" x14ac:dyDescent="0.3">
      <c r="F465" s="1">
        <v>45678</v>
      </c>
      <c r="G465" s="2">
        <v>6666.6666666666661</v>
      </c>
      <c r="H465" s="38">
        <v>4.4999999999999998E-2</v>
      </c>
      <c r="I465" s="38">
        <v>7.4999999999999997E-2</v>
      </c>
      <c r="J465" s="40">
        <v>1.3698630136986301</v>
      </c>
    </row>
    <row r="466" spans="6:10" x14ac:dyDescent="0.3">
      <c r="F466" s="1">
        <v>45679</v>
      </c>
      <c r="G466" s="2">
        <v>6666.6666666666661</v>
      </c>
      <c r="H466" s="38">
        <v>4.4999999999999998E-2</v>
      </c>
      <c r="I466" s="38">
        <v>7.4999999999999997E-2</v>
      </c>
      <c r="J466" s="40">
        <v>1.3698630136986301</v>
      </c>
    </row>
    <row r="467" spans="6:10" x14ac:dyDescent="0.3">
      <c r="F467" s="1">
        <v>45680</v>
      </c>
      <c r="G467" s="2">
        <v>6666.6666666666661</v>
      </c>
      <c r="H467" s="38">
        <v>4.4999999999999998E-2</v>
      </c>
      <c r="I467" s="38">
        <v>7.4999999999999997E-2</v>
      </c>
      <c r="J467" s="40">
        <v>1.3698630136986301</v>
      </c>
    </row>
    <row r="468" spans="6:10" x14ac:dyDescent="0.3">
      <c r="F468" s="1">
        <v>45681</v>
      </c>
      <c r="G468" s="2">
        <v>6666.6666666666661</v>
      </c>
      <c r="H468" s="38">
        <v>4.4999999999999998E-2</v>
      </c>
      <c r="I468" s="38">
        <v>7.4999999999999997E-2</v>
      </c>
      <c r="J468" s="40">
        <v>1.3698630136986301</v>
      </c>
    </row>
    <row r="469" spans="6:10" x14ac:dyDescent="0.3">
      <c r="F469" s="1">
        <v>45682</v>
      </c>
      <c r="G469" s="2">
        <v>6666.6666666666661</v>
      </c>
      <c r="H469" s="38">
        <v>4.4999999999999998E-2</v>
      </c>
      <c r="I469" s="38">
        <v>7.4999999999999997E-2</v>
      </c>
      <c r="J469" s="40">
        <v>1.3698630136986301</v>
      </c>
    </row>
    <row r="470" spans="6:10" x14ac:dyDescent="0.3">
      <c r="F470" s="1">
        <v>45683</v>
      </c>
      <c r="G470" s="2">
        <v>6666.6666666666661</v>
      </c>
      <c r="H470" s="38">
        <v>4.4999999999999998E-2</v>
      </c>
      <c r="I470" s="38">
        <v>7.4999999999999997E-2</v>
      </c>
      <c r="J470" s="40">
        <v>1.3698630136986301</v>
      </c>
    </row>
    <row r="471" spans="6:10" x14ac:dyDescent="0.3">
      <c r="F471" s="1">
        <v>45684</v>
      </c>
      <c r="G471" s="2">
        <v>6666.6666666666661</v>
      </c>
      <c r="H471" s="38">
        <v>4.4999999999999998E-2</v>
      </c>
      <c r="I471" s="38">
        <v>7.4999999999999997E-2</v>
      </c>
      <c r="J471" s="40">
        <v>1.3698630136986301</v>
      </c>
    </row>
    <row r="472" spans="6:10" x14ac:dyDescent="0.3">
      <c r="F472" s="1">
        <v>45685</v>
      </c>
      <c r="G472" s="2">
        <v>6666.6666666666661</v>
      </c>
      <c r="H472" s="38">
        <v>4.4999999999999998E-2</v>
      </c>
      <c r="I472" s="38">
        <v>7.4999999999999997E-2</v>
      </c>
      <c r="J472" s="40">
        <v>1.3698630136986301</v>
      </c>
    </row>
    <row r="473" spans="6:10" x14ac:dyDescent="0.3">
      <c r="F473" s="1">
        <v>45686</v>
      </c>
      <c r="G473" s="2">
        <v>6666.6666666666661</v>
      </c>
      <c r="H473" s="38">
        <v>4.4999999999999998E-2</v>
      </c>
      <c r="I473" s="38">
        <v>7.4999999999999997E-2</v>
      </c>
      <c r="J473" s="40">
        <v>1.3698630136986301</v>
      </c>
    </row>
    <row r="474" spans="6:10" x14ac:dyDescent="0.3">
      <c r="F474" s="1">
        <v>45687</v>
      </c>
      <c r="G474" s="2">
        <v>6666.6666666666661</v>
      </c>
      <c r="H474" s="38">
        <v>4.4999999999999998E-2</v>
      </c>
      <c r="I474" s="38">
        <v>7.4999999999999997E-2</v>
      </c>
      <c r="J474" s="40">
        <v>1.3698630136986301</v>
      </c>
    </row>
    <row r="475" spans="6:10" x14ac:dyDescent="0.3">
      <c r="F475" s="1">
        <v>45688</v>
      </c>
      <c r="G475" s="2">
        <v>6666.6666666666661</v>
      </c>
      <c r="H475" s="38">
        <v>4.4999999999999998E-2</v>
      </c>
      <c r="I475" s="38">
        <v>7.4999999999999997E-2</v>
      </c>
      <c r="J475" s="40">
        <v>1.3698630136986301</v>
      </c>
    </row>
    <row r="476" spans="6:10" x14ac:dyDescent="0.3">
      <c r="F476" s="1">
        <v>45689</v>
      </c>
      <c r="G476" s="2">
        <v>6666.6666666666661</v>
      </c>
      <c r="H476" s="38">
        <v>4.4999999999999998E-2</v>
      </c>
      <c r="I476" s="38">
        <v>7.4999999999999997E-2</v>
      </c>
      <c r="J476" s="40">
        <v>1.3698630136986301</v>
      </c>
    </row>
    <row r="477" spans="6:10" x14ac:dyDescent="0.3">
      <c r="F477" s="1">
        <v>45690</v>
      </c>
      <c r="G477" s="2">
        <v>6666.6666666666661</v>
      </c>
      <c r="H477" s="38">
        <v>4.4999999999999998E-2</v>
      </c>
      <c r="I477" s="38">
        <v>7.4999999999999997E-2</v>
      </c>
      <c r="J477" s="40">
        <v>1.3698630136986301</v>
      </c>
    </row>
    <row r="478" spans="6:10" x14ac:dyDescent="0.3">
      <c r="F478" s="1">
        <v>45691</v>
      </c>
      <c r="G478" s="2">
        <v>6666.6666666666661</v>
      </c>
      <c r="H478" s="38">
        <v>4.4999999999999998E-2</v>
      </c>
      <c r="I478" s="38">
        <v>7.4999999999999997E-2</v>
      </c>
      <c r="J478" s="40">
        <v>1.3698630136986301</v>
      </c>
    </row>
    <row r="479" spans="6:10" x14ac:dyDescent="0.3">
      <c r="F479" s="1">
        <v>45692</v>
      </c>
      <c r="G479" s="2">
        <v>6666.6666666666661</v>
      </c>
      <c r="H479" s="38">
        <v>4.4999999999999998E-2</v>
      </c>
      <c r="I479" s="38">
        <v>7.4999999999999997E-2</v>
      </c>
      <c r="J479" s="40">
        <v>1.3698630136986301</v>
      </c>
    </row>
    <row r="480" spans="6:10" x14ac:dyDescent="0.3">
      <c r="F480" s="1">
        <v>45693</v>
      </c>
      <c r="G480" s="2">
        <v>6666.6666666666661</v>
      </c>
      <c r="H480" s="38">
        <v>4.4999999999999998E-2</v>
      </c>
      <c r="I480" s="38">
        <v>7.4999999999999997E-2</v>
      </c>
      <c r="J480" s="40">
        <v>1.3698630136986301</v>
      </c>
    </row>
    <row r="481" spans="6:10" x14ac:dyDescent="0.3">
      <c r="F481" s="1">
        <v>45694</v>
      </c>
      <c r="G481" s="2">
        <v>6666.6666666666661</v>
      </c>
      <c r="H481" s="38">
        <v>4.4999999999999998E-2</v>
      </c>
      <c r="I481" s="38">
        <v>7.4999999999999997E-2</v>
      </c>
      <c r="J481" s="40">
        <v>1.3698630136986301</v>
      </c>
    </row>
    <row r="482" spans="6:10" x14ac:dyDescent="0.3">
      <c r="F482" s="1">
        <v>45695</v>
      </c>
      <c r="G482" s="2">
        <v>6666.6666666666661</v>
      </c>
      <c r="H482" s="38">
        <v>4.4999999999999998E-2</v>
      </c>
      <c r="I482" s="38">
        <v>7.4999999999999997E-2</v>
      </c>
      <c r="J482" s="40">
        <v>1.3698630136986301</v>
      </c>
    </row>
    <row r="483" spans="6:10" x14ac:dyDescent="0.3">
      <c r="F483" s="1">
        <v>45696</v>
      </c>
      <c r="G483" s="2">
        <v>6666.6666666666661</v>
      </c>
      <c r="H483" s="38">
        <v>4.4999999999999998E-2</v>
      </c>
      <c r="I483" s="38">
        <v>7.4999999999999997E-2</v>
      </c>
      <c r="J483" s="40">
        <v>1.3698630136986301</v>
      </c>
    </row>
    <row r="484" spans="6:10" x14ac:dyDescent="0.3">
      <c r="F484" s="1">
        <v>45697</v>
      </c>
      <c r="G484" s="2">
        <v>6666.6666666666661</v>
      </c>
      <c r="H484" s="38">
        <v>4.4999999999999998E-2</v>
      </c>
      <c r="I484" s="38">
        <v>7.4999999999999997E-2</v>
      </c>
      <c r="J484" s="40">
        <v>1.3698630136986301</v>
      </c>
    </row>
    <row r="485" spans="6:10" x14ac:dyDescent="0.3">
      <c r="F485" s="1">
        <v>45698</v>
      </c>
      <c r="G485" s="2">
        <v>6666.6666666666661</v>
      </c>
      <c r="H485" s="38">
        <v>4.4999999999999998E-2</v>
      </c>
      <c r="I485" s="38">
        <v>7.4999999999999997E-2</v>
      </c>
      <c r="J485" s="40">
        <v>1.3698630136986301</v>
      </c>
    </row>
    <row r="486" spans="6:10" x14ac:dyDescent="0.3">
      <c r="F486" s="1">
        <v>45699</v>
      </c>
      <c r="G486" s="2">
        <v>6666.6666666666661</v>
      </c>
      <c r="H486" s="38">
        <v>4.4999999999999998E-2</v>
      </c>
      <c r="I486" s="38">
        <v>7.4999999999999997E-2</v>
      </c>
      <c r="J486" s="40">
        <v>1.3698630136986301</v>
      </c>
    </row>
    <row r="487" spans="6:10" x14ac:dyDescent="0.3">
      <c r="F487" s="1">
        <v>45700</v>
      </c>
      <c r="G487" s="2">
        <v>6666.6666666666661</v>
      </c>
      <c r="H487" s="38">
        <v>4.4999999999999998E-2</v>
      </c>
      <c r="I487" s="38">
        <v>7.4999999999999997E-2</v>
      </c>
      <c r="J487" s="40">
        <v>1.3698630136986301</v>
      </c>
    </row>
    <row r="488" spans="6:10" x14ac:dyDescent="0.3">
      <c r="F488" s="1">
        <v>45701</v>
      </c>
      <c r="G488" s="2">
        <v>6666.6666666666661</v>
      </c>
      <c r="H488" s="38">
        <v>4.4999999999999998E-2</v>
      </c>
      <c r="I488" s="38">
        <v>7.4999999999999997E-2</v>
      </c>
      <c r="J488" s="40">
        <v>1.3698630136986301</v>
      </c>
    </row>
    <row r="489" spans="6:10" x14ac:dyDescent="0.3">
      <c r="F489" s="1">
        <v>45702</v>
      </c>
      <c r="G489" s="2">
        <v>6666.6666666666661</v>
      </c>
      <c r="H489" s="38">
        <v>4.4999999999999998E-2</v>
      </c>
      <c r="I489" s="38">
        <v>7.4999999999999997E-2</v>
      </c>
      <c r="J489" s="40">
        <v>1.3698630136986301</v>
      </c>
    </row>
    <row r="490" spans="6:10" x14ac:dyDescent="0.3">
      <c r="F490" s="1">
        <v>45703</v>
      </c>
      <c r="G490" s="2">
        <v>6666.6666666666661</v>
      </c>
      <c r="H490" s="38">
        <v>4.4999999999999998E-2</v>
      </c>
      <c r="I490" s="38">
        <v>7.4999999999999997E-2</v>
      </c>
      <c r="J490" s="40">
        <v>1.3698630136986301</v>
      </c>
    </row>
    <row r="491" spans="6:10" x14ac:dyDescent="0.3">
      <c r="F491" s="1">
        <v>45704</v>
      </c>
      <c r="G491" s="2">
        <v>6666.6666666666661</v>
      </c>
      <c r="H491" s="38">
        <v>4.4999999999999998E-2</v>
      </c>
      <c r="I491" s="38">
        <v>7.4999999999999997E-2</v>
      </c>
      <c r="J491" s="40">
        <v>1.3698630136986301</v>
      </c>
    </row>
    <row r="492" spans="6:10" x14ac:dyDescent="0.3">
      <c r="F492" s="1">
        <v>45705</v>
      </c>
      <c r="G492" s="2">
        <v>6666.6666666666661</v>
      </c>
      <c r="H492" s="38">
        <v>4.4999999999999998E-2</v>
      </c>
      <c r="I492" s="38">
        <v>7.4999999999999997E-2</v>
      </c>
      <c r="J492" s="40">
        <v>1.3698630136986301</v>
      </c>
    </row>
    <row r="493" spans="6:10" x14ac:dyDescent="0.3">
      <c r="F493" s="1">
        <v>45706</v>
      </c>
      <c r="G493" s="2">
        <v>6666.6666666666661</v>
      </c>
      <c r="H493" s="38">
        <v>4.4999999999999998E-2</v>
      </c>
      <c r="I493" s="38">
        <v>7.4999999999999997E-2</v>
      </c>
      <c r="J493" s="40">
        <v>1.3698630136986301</v>
      </c>
    </row>
    <row r="494" spans="6:10" x14ac:dyDescent="0.3">
      <c r="F494" s="1">
        <v>45707</v>
      </c>
      <c r="G494" s="2">
        <v>6666.6666666666661</v>
      </c>
      <c r="H494" s="38">
        <v>4.4999999999999998E-2</v>
      </c>
      <c r="I494" s="38">
        <v>7.4999999999999997E-2</v>
      </c>
      <c r="J494" s="40">
        <v>1.3698630136986301</v>
      </c>
    </row>
    <row r="495" spans="6:10" x14ac:dyDescent="0.3">
      <c r="F495" s="1">
        <v>45708</v>
      </c>
      <c r="G495" s="2">
        <v>6666.6666666666661</v>
      </c>
      <c r="H495" s="38">
        <v>4.4999999999999998E-2</v>
      </c>
      <c r="I495" s="38">
        <v>7.4999999999999997E-2</v>
      </c>
      <c r="J495" s="40">
        <v>1.3698630136986301</v>
      </c>
    </row>
    <row r="496" spans="6:10" x14ac:dyDescent="0.3">
      <c r="F496" s="1">
        <v>45709</v>
      </c>
      <c r="G496" s="2">
        <v>6666.6666666666661</v>
      </c>
      <c r="H496" s="38">
        <v>4.4999999999999998E-2</v>
      </c>
      <c r="I496" s="38">
        <v>7.4999999999999997E-2</v>
      </c>
      <c r="J496" s="40">
        <v>1.3698630136986301</v>
      </c>
    </row>
    <row r="497" spans="6:10" x14ac:dyDescent="0.3">
      <c r="F497" s="1">
        <v>45710</v>
      </c>
      <c r="G497" s="2">
        <v>6666.6666666666661</v>
      </c>
      <c r="H497" s="38">
        <v>4.4999999999999998E-2</v>
      </c>
      <c r="I497" s="38">
        <v>7.4999999999999997E-2</v>
      </c>
      <c r="J497" s="40">
        <v>1.3698630136986301</v>
      </c>
    </row>
    <row r="498" spans="6:10" x14ac:dyDescent="0.3">
      <c r="F498" s="1">
        <v>45711</v>
      </c>
      <c r="G498" s="2">
        <v>6666.6666666666661</v>
      </c>
      <c r="H498" s="38">
        <v>4.4999999999999998E-2</v>
      </c>
      <c r="I498" s="38">
        <v>7.4999999999999997E-2</v>
      </c>
      <c r="J498" s="40">
        <v>1.3698630136986301</v>
      </c>
    </row>
    <row r="499" spans="6:10" x14ac:dyDescent="0.3">
      <c r="F499" s="1">
        <v>45712</v>
      </c>
      <c r="G499" s="2">
        <v>6666.6666666666661</v>
      </c>
      <c r="H499" s="38">
        <v>4.4999999999999998E-2</v>
      </c>
      <c r="I499" s="38">
        <v>7.4999999999999997E-2</v>
      </c>
      <c r="J499" s="40">
        <v>1.3698630136986301</v>
      </c>
    </row>
    <row r="500" spans="6:10" x14ac:dyDescent="0.3">
      <c r="F500" s="1">
        <v>45713</v>
      </c>
      <c r="G500" s="2">
        <v>6666.6666666666661</v>
      </c>
      <c r="H500" s="38">
        <v>4.4999999999999998E-2</v>
      </c>
      <c r="I500" s="38">
        <v>7.4999999999999997E-2</v>
      </c>
      <c r="J500" s="40">
        <v>1.3698630136986301</v>
      </c>
    </row>
    <row r="501" spans="6:10" x14ac:dyDescent="0.3">
      <c r="F501" s="1">
        <v>45714</v>
      </c>
      <c r="G501" s="2">
        <v>6666.6666666666661</v>
      </c>
      <c r="H501" s="38">
        <v>4.4999999999999998E-2</v>
      </c>
      <c r="I501" s="38">
        <v>7.4999999999999997E-2</v>
      </c>
      <c r="J501" s="40">
        <v>1.3698630136986301</v>
      </c>
    </row>
    <row r="502" spans="6:10" x14ac:dyDescent="0.3">
      <c r="F502" s="1">
        <v>45715</v>
      </c>
      <c r="G502" s="2">
        <v>6666.6666666666661</v>
      </c>
      <c r="H502" s="38">
        <v>4.4999999999999998E-2</v>
      </c>
      <c r="I502" s="38">
        <v>7.4999999999999997E-2</v>
      </c>
      <c r="J502" s="40">
        <v>1.3698630136986301</v>
      </c>
    </row>
    <row r="503" spans="6:10" x14ac:dyDescent="0.3">
      <c r="F503" s="1">
        <v>45716</v>
      </c>
      <c r="G503" s="2">
        <v>6666.6666666666661</v>
      </c>
      <c r="H503" s="38">
        <v>4.4999999999999998E-2</v>
      </c>
      <c r="I503" s="38">
        <v>7.4999999999999997E-2</v>
      </c>
      <c r="J503" s="40">
        <v>1.3698630136986301</v>
      </c>
    </row>
    <row r="504" spans="6:10" x14ac:dyDescent="0.3">
      <c r="F504" s="1">
        <v>45717</v>
      </c>
      <c r="G504" s="2">
        <v>6666.6666666666661</v>
      </c>
      <c r="H504" s="38">
        <v>4.4999999999999998E-2</v>
      </c>
      <c r="I504" s="38">
        <v>7.4999999999999997E-2</v>
      </c>
      <c r="J504" s="40">
        <v>1.3698630136986301</v>
      </c>
    </row>
    <row r="505" spans="6:10" x14ac:dyDescent="0.3">
      <c r="F505" s="1">
        <v>45718</v>
      </c>
      <c r="G505" s="2">
        <v>6666.6666666666661</v>
      </c>
      <c r="H505" s="38">
        <v>4.4999999999999998E-2</v>
      </c>
      <c r="I505" s="38">
        <v>7.4999999999999997E-2</v>
      </c>
      <c r="J505" s="40">
        <v>1.3698630136986301</v>
      </c>
    </row>
    <row r="506" spans="6:10" x14ac:dyDescent="0.3">
      <c r="F506" s="1">
        <v>45719</v>
      </c>
      <c r="G506" s="2">
        <v>6666.6666666666661</v>
      </c>
      <c r="H506" s="38">
        <v>4.4999999999999998E-2</v>
      </c>
      <c r="I506" s="38">
        <v>7.4999999999999997E-2</v>
      </c>
      <c r="J506" s="40">
        <v>1.3698630136986301</v>
      </c>
    </row>
    <row r="507" spans="6:10" x14ac:dyDescent="0.3">
      <c r="F507" s="1">
        <v>45720</v>
      </c>
      <c r="G507" s="2">
        <v>6666.6666666666661</v>
      </c>
      <c r="H507" s="38">
        <v>4.4999999999999998E-2</v>
      </c>
      <c r="I507" s="38">
        <v>7.4999999999999997E-2</v>
      </c>
      <c r="J507" s="40">
        <v>1.3698630136986301</v>
      </c>
    </row>
    <row r="508" spans="6:10" x14ac:dyDescent="0.3">
      <c r="F508" s="1">
        <v>45721</v>
      </c>
      <c r="G508" s="2">
        <v>6666.6666666666661</v>
      </c>
      <c r="H508" s="38">
        <v>4.4999999999999998E-2</v>
      </c>
      <c r="I508" s="38">
        <v>7.4999999999999997E-2</v>
      </c>
      <c r="J508" s="40">
        <v>1.3698630136986301</v>
      </c>
    </row>
    <row r="509" spans="6:10" x14ac:dyDescent="0.3">
      <c r="F509" s="1">
        <v>45722</v>
      </c>
      <c r="G509" s="2">
        <v>6666.6666666666661</v>
      </c>
      <c r="H509" s="38">
        <v>4.4999999999999998E-2</v>
      </c>
      <c r="I509" s="38">
        <v>7.4999999999999997E-2</v>
      </c>
      <c r="J509" s="40">
        <v>1.3698630136986301</v>
      </c>
    </row>
    <row r="510" spans="6:10" x14ac:dyDescent="0.3">
      <c r="F510" s="1">
        <v>45723</v>
      </c>
      <c r="G510" s="2">
        <v>6666.6666666666661</v>
      </c>
      <c r="H510" s="38">
        <v>4.4999999999999998E-2</v>
      </c>
      <c r="I510" s="38">
        <v>7.4999999999999997E-2</v>
      </c>
      <c r="J510" s="40">
        <v>1.3698630136986301</v>
      </c>
    </row>
    <row r="511" spans="6:10" x14ac:dyDescent="0.3">
      <c r="F511" s="1">
        <v>45724</v>
      </c>
      <c r="G511" s="2">
        <v>6666.6666666666661</v>
      </c>
      <c r="H511" s="38">
        <v>4.4999999999999998E-2</v>
      </c>
      <c r="I511" s="38">
        <v>7.4999999999999997E-2</v>
      </c>
      <c r="J511" s="40">
        <v>1.3698630136986301</v>
      </c>
    </row>
    <row r="512" spans="6:10" x14ac:dyDescent="0.3">
      <c r="F512" s="1">
        <v>45725</v>
      </c>
      <c r="G512" s="2">
        <v>6666.6666666666661</v>
      </c>
      <c r="H512" s="38">
        <v>4.4999999999999998E-2</v>
      </c>
      <c r="I512" s="38">
        <v>7.4999999999999997E-2</v>
      </c>
      <c r="J512" s="40">
        <v>1.3698630136986301</v>
      </c>
    </row>
    <row r="513" spans="6:10" x14ac:dyDescent="0.3">
      <c r="F513" s="1">
        <v>45726</v>
      </c>
      <c r="G513" s="2">
        <v>6666.6666666666661</v>
      </c>
      <c r="H513" s="38">
        <v>4.4999999999999998E-2</v>
      </c>
      <c r="I513" s="38">
        <v>7.4999999999999997E-2</v>
      </c>
      <c r="J513" s="40">
        <v>1.3698630136986301</v>
      </c>
    </row>
    <row r="514" spans="6:10" x14ac:dyDescent="0.3">
      <c r="F514" s="1">
        <v>45727</v>
      </c>
      <c r="G514" s="2">
        <v>6666.6666666666661</v>
      </c>
      <c r="H514" s="38">
        <v>4.4999999999999998E-2</v>
      </c>
      <c r="I514" s="38">
        <v>7.4999999999999997E-2</v>
      </c>
      <c r="J514" s="40">
        <v>1.3698630136986301</v>
      </c>
    </row>
    <row r="515" spans="6:10" x14ac:dyDescent="0.3">
      <c r="F515" s="1">
        <v>45728</v>
      </c>
      <c r="G515" s="2">
        <v>6666.6666666666661</v>
      </c>
      <c r="H515" s="38">
        <v>4.4999999999999998E-2</v>
      </c>
      <c r="I515" s="38">
        <v>7.4999999999999997E-2</v>
      </c>
      <c r="J515" s="40">
        <v>1.3698630136986301</v>
      </c>
    </row>
    <row r="516" spans="6:10" x14ac:dyDescent="0.3">
      <c r="F516" s="1">
        <v>45729</v>
      </c>
      <c r="G516" s="2">
        <v>6666.6666666666661</v>
      </c>
      <c r="H516" s="38">
        <v>4.4999999999999998E-2</v>
      </c>
      <c r="I516" s="38">
        <v>7.4999999999999997E-2</v>
      </c>
      <c r="J516" s="40">
        <v>1.3698630136986301</v>
      </c>
    </row>
    <row r="517" spans="6:10" x14ac:dyDescent="0.3">
      <c r="F517" s="1">
        <v>45730</v>
      </c>
      <c r="G517" s="2">
        <v>6666.6666666666661</v>
      </c>
      <c r="H517" s="38">
        <v>4.4999999999999998E-2</v>
      </c>
      <c r="I517" s="38">
        <v>7.4999999999999997E-2</v>
      </c>
      <c r="J517" s="40">
        <v>1.3698630136986301</v>
      </c>
    </row>
    <row r="518" spans="6:10" x14ac:dyDescent="0.3">
      <c r="F518" s="1">
        <v>45731</v>
      </c>
      <c r="G518" s="2">
        <v>6666.6666666666661</v>
      </c>
      <c r="H518" s="38">
        <v>4.4999999999999998E-2</v>
      </c>
      <c r="I518" s="38">
        <v>7.4999999999999997E-2</v>
      </c>
      <c r="J518" s="40">
        <v>1.3698630136986301</v>
      </c>
    </row>
    <row r="519" spans="6:10" x14ac:dyDescent="0.3">
      <c r="F519" s="1">
        <v>45732</v>
      </c>
      <c r="G519" s="2">
        <v>6666.6666666666661</v>
      </c>
      <c r="H519" s="38">
        <v>4.4999999999999998E-2</v>
      </c>
      <c r="I519" s="38">
        <v>7.4999999999999997E-2</v>
      </c>
      <c r="J519" s="40">
        <v>1.3698630136986301</v>
      </c>
    </row>
    <row r="520" spans="6:10" x14ac:dyDescent="0.3">
      <c r="F520" s="1">
        <v>45733</v>
      </c>
      <c r="G520" s="2">
        <v>6666.6666666666661</v>
      </c>
      <c r="H520" s="38">
        <v>4.4999999999999998E-2</v>
      </c>
      <c r="I520" s="38">
        <v>7.4999999999999997E-2</v>
      </c>
      <c r="J520" s="40">
        <v>1.3698630136986301</v>
      </c>
    </row>
    <row r="521" spans="6:10" x14ac:dyDescent="0.3">
      <c r="F521" s="1">
        <v>45734</v>
      </c>
      <c r="G521" s="2">
        <v>6666.6666666666661</v>
      </c>
      <c r="H521" s="38">
        <v>4.4999999999999998E-2</v>
      </c>
      <c r="I521" s="38">
        <v>7.4999999999999997E-2</v>
      </c>
      <c r="J521" s="40">
        <v>1.3698630136986301</v>
      </c>
    </row>
    <row r="522" spans="6:10" x14ac:dyDescent="0.3">
      <c r="F522" s="1">
        <v>45735</v>
      </c>
      <c r="G522" s="2">
        <v>6666.6666666666661</v>
      </c>
      <c r="H522" s="38">
        <v>4.4999999999999998E-2</v>
      </c>
      <c r="I522" s="38">
        <v>7.4999999999999997E-2</v>
      </c>
      <c r="J522" s="40">
        <v>1.3698630136986301</v>
      </c>
    </row>
    <row r="523" spans="6:10" x14ac:dyDescent="0.3">
      <c r="F523" s="1">
        <v>45736</v>
      </c>
      <c r="G523" s="2">
        <v>6666.6666666666661</v>
      </c>
      <c r="H523" s="38">
        <v>4.4999999999999998E-2</v>
      </c>
      <c r="I523" s="38">
        <v>7.4999999999999997E-2</v>
      </c>
      <c r="J523" s="40">
        <v>1.3698630136986301</v>
      </c>
    </row>
    <row r="524" spans="6:10" x14ac:dyDescent="0.3">
      <c r="F524" s="1">
        <v>45737</v>
      </c>
      <c r="G524" s="2">
        <v>6666.6666666666661</v>
      </c>
      <c r="H524" s="38">
        <v>4.4999999999999998E-2</v>
      </c>
      <c r="I524" s="38">
        <v>7.4999999999999997E-2</v>
      </c>
      <c r="J524" s="40">
        <v>1.3698630136986301</v>
      </c>
    </row>
    <row r="525" spans="6:10" x14ac:dyDescent="0.3">
      <c r="F525" s="1">
        <v>45738</v>
      </c>
      <c r="G525" s="2">
        <v>6666.6666666666661</v>
      </c>
      <c r="H525" s="38">
        <v>4.4999999999999998E-2</v>
      </c>
      <c r="I525" s="38">
        <v>7.4999999999999997E-2</v>
      </c>
      <c r="J525" s="40">
        <v>1.3698630136986301</v>
      </c>
    </row>
    <row r="526" spans="6:10" x14ac:dyDescent="0.3">
      <c r="F526" s="1">
        <v>45739</v>
      </c>
      <c r="G526" s="2">
        <v>6666.6666666666661</v>
      </c>
      <c r="H526" s="38">
        <v>4.4999999999999998E-2</v>
      </c>
      <c r="I526" s="38">
        <v>7.4999999999999997E-2</v>
      </c>
      <c r="J526" s="40">
        <v>1.3698630136986301</v>
      </c>
    </row>
    <row r="527" spans="6:10" x14ac:dyDescent="0.3">
      <c r="F527" s="1">
        <v>45740</v>
      </c>
      <c r="G527" s="2">
        <v>6666.6666666666661</v>
      </c>
      <c r="H527" s="38">
        <v>4.4999999999999998E-2</v>
      </c>
      <c r="I527" s="38">
        <v>7.4999999999999997E-2</v>
      </c>
      <c r="J527" s="40">
        <v>1.3698630136986301</v>
      </c>
    </row>
    <row r="528" spans="6:10" x14ac:dyDescent="0.3">
      <c r="F528" s="1">
        <v>45741</v>
      </c>
      <c r="G528" s="2">
        <v>6666.6666666666661</v>
      </c>
      <c r="H528" s="38">
        <v>4.4999999999999998E-2</v>
      </c>
      <c r="I528" s="38">
        <v>7.4999999999999997E-2</v>
      </c>
      <c r="J528" s="40">
        <v>1.3698630136986301</v>
      </c>
    </row>
    <row r="529" spans="6:10" x14ac:dyDescent="0.3">
      <c r="F529" s="1">
        <v>45742</v>
      </c>
      <c r="G529" s="2">
        <v>6666.6666666666661</v>
      </c>
      <c r="H529" s="38">
        <v>4.4999999999999998E-2</v>
      </c>
      <c r="I529" s="38">
        <v>7.4999999999999997E-2</v>
      </c>
      <c r="J529" s="40">
        <v>1.3698630136986301</v>
      </c>
    </row>
    <row r="530" spans="6:10" x14ac:dyDescent="0.3">
      <c r="F530" s="1">
        <v>45743</v>
      </c>
      <c r="G530" s="2">
        <v>6666.6666666666661</v>
      </c>
      <c r="H530" s="38">
        <v>4.4999999999999998E-2</v>
      </c>
      <c r="I530" s="38">
        <v>7.4999999999999997E-2</v>
      </c>
      <c r="J530" s="40">
        <v>1.3698630136986301</v>
      </c>
    </row>
    <row r="531" spans="6:10" x14ac:dyDescent="0.3">
      <c r="F531" s="1">
        <v>45744</v>
      </c>
      <c r="G531" s="2">
        <v>6666.6666666666661</v>
      </c>
      <c r="H531" s="38">
        <v>4.4999999999999998E-2</v>
      </c>
      <c r="I531" s="38">
        <v>7.4999999999999997E-2</v>
      </c>
      <c r="J531" s="40">
        <v>1.3698630136986301</v>
      </c>
    </row>
    <row r="532" spans="6:10" x14ac:dyDescent="0.3">
      <c r="F532" s="1">
        <v>45745</v>
      </c>
      <c r="G532" s="2">
        <v>6666.6666666666661</v>
      </c>
      <c r="H532" s="38">
        <v>4.4999999999999998E-2</v>
      </c>
      <c r="I532" s="38">
        <v>7.4999999999999997E-2</v>
      </c>
      <c r="J532" s="40">
        <v>1.3698630136986301</v>
      </c>
    </row>
    <row r="533" spans="6:10" x14ac:dyDescent="0.3">
      <c r="F533" s="1">
        <v>45746</v>
      </c>
      <c r="G533" s="2">
        <v>6666.6666666666661</v>
      </c>
      <c r="H533" s="38">
        <v>4.4999999999999998E-2</v>
      </c>
      <c r="I533" s="38">
        <v>7.4999999999999997E-2</v>
      </c>
      <c r="J533" s="40">
        <v>1.3698630136986301</v>
      </c>
    </row>
    <row r="534" spans="6:10" x14ac:dyDescent="0.3">
      <c r="F534" s="1">
        <v>45747</v>
      </c>
      <c r="G534" s="2">
        <v>6666.6666666666661</v>
      </c>
      <c r="H534" s="38">
        <v>4.4999999999999998E-2</v>
      </c>
      <c r="I534" s="38">
        <v>7.4999999999999997E-2</v>
      </c>
      <c r="J534" s="40">
        <v>1.3698630136986301</v>
      </c>
    </row>
    <row r="535" spans="6:10" x14ac:dyDescent="0.3">
      <c r="F535" s="1">
        <v>45748</v>
      </c>
      <c r="G535" s="2">
        <v>6666.6666666666661</v>
      </c>
      <c r="H535" s="38">
        <v>4.4999999999999998E-2</v>
      </c>
      <c r="I535" s="38">
        <v>7.4999999999999997E-2</v>
      </c>
      <c r="J535" s="40">
        <v>1.3698630136986301</v>
      </c>
    </row>
    <row r="536" spans="6:10" x14ac:dyDescent="0.3">
      <c r="F536" s="1">
        <v>45749</v>
      </c>
      <c r="G536" s="2">
        <v>6666.6666666666661</v>
      </c>
      <c r="H536" s="38">
        <v>4.4999999999999998E-2</v>
      </c>
      <c r="I536" s="38">
        <v>7.4999999999999997E-2</v>
      </c>
      <c r="J536" s="40">
        <v>1.3698630136986301</v>
      </c>
    </row>
    <row r="537" spans="6:10" x14ac:dyDescent="0.3">
      <c r="F537" s="1">
        <v>45750</v>
      </c>
      <c r="G537" s="2">
        <v>6666.6666666666661</v>
      </c>
      <c r="H537" s="38">
        <v>4.4999999999999998E-2</v>
      </c>
      <c r="I537" s="38">
        <v>7.4999999999999997E-2</v>
      </c>
      <c r="J537" s="40">
        <v>1.3698630136986301</v>
      </c>
    </row>
    <row r="538" spans="6:10" x14ac:dyDescent="0.3">
      <c r="F538" s="1">
        <v>45751</v>
      </c>
      <c r="G538" s="2">
        <v>6666.6666666666661</v>
      </c>
      <c r="H538" s="38">
        <v>4.4999999999999998E-2</v>
      </c>
      <c r="I538" s="38">
        <v>7.4999999999999997E-2</v>
      </c>
      <c r="J538" s="40">
        <v>1.3698630136986301</v>
      </c>
    </row>
    <row r="539" spans="6:10" x14ac:dyDescent="0.3">
      <c r="F539" s="1">
        <v>45752</v>
      </c>
      <c r="G539" s="2">
        <v>6666.6666666666661</v>
      </c>
      <c r="H539" s="38">
        <v>4.4999999999999998E-2</v>
      </c>
      <c r="I539" s="38">
        <v>7.4999999999999997E-2</v>
      </c>
      <c r="J539" s="40">
        <v>1.3698630136986301</v>
      </c>
    </row>
    <row r="540" spans="6:10" x14ac:dyDescent="0.3">
      <c r="F540" s="1">
        <v>45753</v>
      </c>
      <c r="G540" s="2">
        <v>6666.6666666666661</v>
      </c>
      <c r="H540" s="38">
        <v>4.4999999999999998E-2</v>
      </c>
      <c r="I540" s="38">
        <v>7.4999999999999997E-2</v>
      </c>
      <c r="J540" s="40">
        <v>1.3698630136986301</v>
      </c>
    </row>
    <row r="541" spans="6:10" x14ac:dyDescent="0.3">
      <c r="F541" s="1">
        <v>45754</v>
      </c>
      <c r="G541" s="2">
        <v>6666.6666666666661</v>
      </c>
      <c r="H541" s="38">
        <v>4.4999999999999998E-2</v>
      </c>
      <c r="I541" s="38">
        <v>7.4999999999999997E-2</v>
      </c>
      <c r="J541" s="40">
        <v>1.3698630136986301</v>
      </c>
    </row>
    <row r="542" spans="6:10" x14ac:dyDescent="0.3">
      <c r="F542" s="1">
        <v>45755</v>
      </c>
      <c r="G542" s="2">
        <v>6666.6666666666661</v>
      </c>
      <c r="H542" s="38">
        <v>4.4999999999999998E-2</v>
      </c>
      <c r="I542" s="38">
        <v>7.4999999999999997E-2</v>
      </c>
      <c r="J542" s="40">
        <v>1.3698630136986301</v>
      </c>
    </row>
    <row r="543" spans="6:10" x14ac:dyDescent="0.3">
      <c r="F543" s="1">
        <v>45756</v>
      </c>
      <c r="G543" s="2">
        <v>6666.6666666666661</v>
      </c>
      <c r="H543" s="38">
        <v>4.4999999999999998E-2</v>
      </c>
      <c r="I543" s="38">
        <v>7.4999999999999997E-2</v>
      </c>
      <c r="J543" s="40">
        <v>1.3698630136986301</v>
      </c>
    </row>
    <row r="544" spans="6:10" x14ac:dyDescent="0.3">
      <c r="F544" s="1">
        <v>45757</v>
      </c>
      <c r="G544" s="2">
        <v>6666.6666666666661</v>
      </c>
      <c r="H544" s="38">
        <v>4.4999999999999998E-2</v>
      </c>
      <c r="I544" s="38">
        <v>7.4999999999999997E-2</v>
      </c>
      <c r="J544" s="40">
        <v>1.3698630136986301</v>
      </c>
    </row>
    <row r="545" spans="6:10" x14ac:dyDescent="0.3">
      <c r="F545" s="1">
        <v>45758</v>
      </c>
      <c r="G545" s="2">
        <v>6666.6666666666661</v>
      </c>
      <c r="H545" s="38">
        <v>4.4999999999999998E-2</v>
      </c>
      <c r="I545" s="38">
        <v>7.4999999999999997E-2</v>
      </c>
      <c r="J545" s="40">
        <v>1.3698630136986301</v>
      </c>
    </row>
    <row r="546" spans="6:10" x14ac:dyDescent="0.3">
      <c r="F546" s="1">
        <v>45759</v>
      </c>
      <c r="G546" s="2">
        <v>6666.6666666666661</v>
      </c>
      <c r="H546" s="38">
        <v>4.4999999999999998E-2</v>
      </c>
      <c r="I546" s="38">
        <v>7.4999999999999997E-2</v>
      </c>
      <c r="J546" s="40">
        <v>1.3698630136986301</v>
      </c>
    </row>
    <row r="547" spans="6:10" x14ac:dyDescent="0.3">
      <c r="F547" s="1">
        <v>45760</v>
      </c>
      <c r="G547" s="2">
        <v>6666.6666666666661</v>
      </c>
      <c r="H547" s="38">
        <v>4.4999999999999998E-2</v>
      </c>
      <c r="I547" s="38">
        <v>7.4999999999999997E-2</v>
      </c>
      <c r="J547" s="40">
        <v>1.3698630136986301</v>
      </c>
    </row>
    <row r="548" spans="6:10" x14ac:dyDescent="0.3">
      <c r="F548" s="1">
        <v>45761</v>
      </c>
      <c r="G548" s="2">
        <v>6666.6666666666661</v>
      </c>
      <c r="H548" s="38">
        <v>4.4999999999999998E-2</v>
      </c>
      <c r="I548" s="38">
        <v>7.4999999999999997E-2</v>
      </c>
      <c r="J548" s="40">
        <v>1.3698630136986301</v>
      </c>
    </row>
    <row r="549" spans="6:10" x14ac:dyDescent="0.3">
      <c r="F549" s="1">
        <v>45762</v>
      </c>
      <c r="G549" s="2">
        <v>6666.6666666666661</v>
      </c>
      <c r="H549" s="38">
        <v>4.4999999999999998E-2</v>
      </c>
      <c r="I549" s="38">
        <v>7.4999999999999997E-2</v>
      </c>
      <c r="J549" s="40">
        <v>1.3698630136986301</v>
      </c>
    </row>
    <row r="550" spans="6:10" x14ac:dyDescent="0.3">
      <c r="F550" s="1">
        <v>45763</v>
      </c>
      <c r="G550" s="2">
        <v>6666.6666666666661</v>
      </c>
      <c r="H550" s="38">
        <v>4.4999999999999998E-2</v>
      </c>
      <c r="I550" s="38">
        <v>7.4999999999999997E-2</v>
      </c>
      <c r="J550" s="40">
        <v>1.3698630136986301</v>
      </c>
    </row>
    <row r="551" spans="6:10" x14ac:dyDescent="0.3">
      <c r="F551" s="1">
        <v>45764</v>
      </c>
      <c r="G551" s="2">
        <v>6666.6666666666661</v>
      </c>
      <c r="H551" s="38">
        <v>4.4999999999999998E-2</v>
      </c>
      <c r="I551" s="38">
        <v>7.4999999999999997E-2</v>
      </c>
      <c r="J551" s="40">
        <v>1.3698630136986301</v>
      </c>
    </row>
    <row r="552" spans="6:10" x14ac:dyDescent="0.3">
      <c r="F552" s="1">
        <v>45765</v>
      </c>
      <c r="G552" s="2">
        <v>6666.6666666666661</v>
      </c>
      <c r="H552" s="38">
        <v>4.4999999999999998E-2</v>
      </c>
      <c r="I552" s="38">
        <v>7.4999999999999997E-2</v>
      </c>
      <c r="J552" s="40">
        <v>1.3698630136986301</v>
      </c>
    </row>
    <row r="553" spans="6:10" x14ac:dyDescent="0.3">
      <c r="F553" s="1">
        <v>45766</v>
      </c>
      <c r="G553" s="2">
        <v>6666.6666666666661</v>
      </c>
      <c r="H553" s="38">
        <v>4.4999999999999998E-2</v>
      </c>
      <c r="I553" s="38">
        <v>7.4999999999999997E-2</v>
      </c>
      <c r="J553" s="40">
        <v>1.3698630136986301</v>
      </c>
    </row>
    <row r="554" spans="6:10" x14ac:dyDescent="0.3">
      <c r="F554" s="1">
        <v>45767</v>
      </c>
      <c r="G554" s="2">
        <v>6666.6666666666661</v>
      </c>
      <c r="H554" s="38">
        <v>4.4999999999999998E-2</v>
      </c>
      <c r="I554" s="38">
        <v>7.4999999999999997E-2</v>
      </c>
      <c r="J554" s="40">
        <v>1.3698630136986301</v>
      </c>
    </row>
    <row r="555" spans="6:10" x14ac:dyDescent="0.3">
      <c r="F555" s="1">
        <v>45768</v>
      </c>
      <c r="G555" s="2">
        <v>6666.6666666666661</v>
      </c>
      <c r="H555" s="38">
        <v>4.4999999999999998E-2</v>
      </c>
      <c r="I555" s="38">
        <v>7.4999999999999997E-2</v>
      </c>
      <c r="J555" s="40">
        <v>1.3698630136986301</v>
      </c>
    </row>
    <row r="556" spans="6:10" x14ac:dyDescent="0.3">
      <c r="F556" s="1">
        <v>45769</v>
      </c>
      <c r="G556" s="2">
        <v>6666.6666666666661</v>
      </c>
      <c r="H556" s="38">
        <v>4.4999999999999998E-2</v>
      </c>
      <c r="I556" s="38">
        <v>7.4999999999999997E-2</v>
      </c>
      <c r="J556" s="40">
        <v>1.3698630136986301</v>
      </c>
    </row>
    <row r="557" spans="6:10" x14ac:dyDescent="0.3">
      <c r="F557" s="1">
        <v>45770</v>
      </c>
      <c r="G557" s="2">
        <v>6666.6666666666661</v>
      </c>
      <c r="H557" s="38">
        <v>4.4999999999999998E-2</v>
      </c>
      <c r="I557" s="38">
        <v>7.4999999999999997E-2</v>
      </c>
      <c r="J557" s="40">
        <v>1.3698630136986301</v>
      </c>
    </row>
    <row r="558" spans="6:10" x14ac:dyDescent="0.3">
      <c r="F558" s="1">
        <v>45771</v>
      </c>
      <c r="G558" s="2">
        <v>6666.6666666666661</v>
      </c>
      <c r="H558" s="38">
        <v>4.4999999999999998E-2</v>
      </c>
      <c r="I558" s="38">
        <v>7.4999999999999997E-2</v>
      </c>
      <c r="J558" s="40">
        <v>1.3698630136986301</v>
      </c>
    </row>
    <row r="559" spans="6:10" x14ac:dyDescent="0.3">
      <c r="F559" s="1">
        <v>45772</v>
      </c>
      <c r="G559" s="2">
        <v>6666.6666666666661</v>
      </c>
      <c r="H559" s="38">
        <v>4.4999999999999998E-2</v>
      </c>
      <c r="I559" s="38">
        <v>7.4999999999999997E-2</v>
      </c>
      <c r="J559" s="40">
        <v>1.3698630136986301</v>
      </c>
    </row>
    <row r="560" spans="6:10" x14ac:dyDescent="0.3">
      <c r="F560" s="1">
        <v>45773</v>
      </c>
      <c r="G560" s="2">
        <v>6666.6666666666661</v>
      </c>
      <c r="H560" s="38">
        <v>4.4999999999999998E-2</v>
      </c>
      <c r="I560" s="38">
        <v>7.4999999999999997E-2</v>
      </c>
      <c r="J560" s="40">
        <v>1.3698630136986301</v>
      </c>
    </row>
    <row r="561" spans="6:10" x14ac:dyDescent="0.3">
      <c r="F561" s="1">
        <v>45774</v>
      </c>
      <c r="G561" s="2">
        <v>6666.6666666666661</v>
      </c>
      <c r="H561" s="38">
        <v>4.4999999999999998E-2</v>
      </c>
      <c r="I561" s="38">
        <v>7.4999999999999997E-2</v>
      </c>
      <c r="J561" s="40">
        <v>1.3698630136986301</v>
      </c>
    </row>
    <row r="562" spans="6:10" x14ac:dyDescent="0.3">
      <c r="F562" s="1">
        <v>45775</v>
      </c>
      <c r="G562" s="2">
        <v>6666.6666666666661</v>
      </c>
      <c r="H562" s="38">
        <v>4.4999999999999998E-2</v>
      </c>
      <c r="I562" s="38">
        <v>7.4999999999999997E-2</v>
      </c>
      <c r="J562" s="40">
        <v>1.3698630136986301</v>
      </c>
    </row>
    <row r="563" spans="6:10" x14ac:dyDescent="0.3">
      <c r="F563" s="1">
        <v>45776</v>
      </c>
      <c r="G563" s="2">
        <v>6666.6666666666661</v>
      </c>
      <c r="H563" s="38">
        <v>4.4999999999999998E-2</v>
      </c>
      <c r="I563" s="38">
        <v>7.4999999999999997E-2</v>
      </c>
      <c r="J563" s="40">
        <v>1.3698630136986301</v>
      </c>
    </row>
    <row r="564" spans="6:10" x14ac:dyDescent="0.3">
      <c r="F564" s="1">
        <v>45777</v>
      </c>
      <c r="G564" s="2">
        <v>6666.6666666666661</v>
      </c>
      <c r="H564" s="38">
        <v>4.4999999999999998E-2</v>
      </c>
      <c r="I564" s="38">
        <v>7.4999999999999997E-2</v>
      </c>
      <c r="J564" s="40">
        <v>1.3698630136986301</v>
      </c>
    </row>
    <row r="565" spans="6:10" x14ac:dyDescent="0.3">
      <c r="F565" s="1">
        <v>45778</v>
      </c>
      <c r="G565" s="2">
        <v>6666.6666666666661</v>
      </c>
      <c r="H565" s="38">
        <v>4.4999999999999998E-2</v>
      </c>
      <c r="I565" s="38">
        <v>7.4999999999999997E-2</v>
      </c>
      <c r="J565" s="40">
        <v>1.3698630136986301</v>
      </c>
    </row>
    <row r="566" spans="6:10" x14ac:dyDescent="0.3">
      <c r="F566" s="1">
        <v>45779</v>
      </c>
      <c r="G566" s="2">
        <v>6666.6666666666661</v>
      </c>
      <c r="H566" s="38">
        <v>4.4999999999999998E-2</v>
      </c>
      <c r="I566" s="38">
        <v>7.4999999999999997E-2</v>
      </c>
      <c r="J566" s="40">
        <v>1.3698630136986301</v>
      </c>
    </row>
    <row r="567" spans="6:10" x14ac:dyDescent="0.3">
      <c r="F567" s="1">
        <v>45780</v>
      </c>
      <c r="G567" s="2">
        <v>6666.6666666666661</v>
      </c>
      <c r="H567" s="38">
        <v>4.4999999999999998E-2</v>
      </c>
      <c r="I567" s="38">
        <v>7.4999999999999997E-2</v>
      </c>
      <c r="J567" s="40">
        <v>1.3698630136986301</v>
      </c>
    </row>
    <row r="568" spans="6:10" x14ac:dyDescent="0.3">
      <c r="F568" s="1">
        <v>45781</v>
      </c>
      <c r="G568" s="2">
        <v>6666.6666666666661</v>
      </c>
      <c r="H568" s="38">
        <v>4.4999999999999998E-2</v>
      </c>
      <c r="I568" s="38">
        <v>7.4999999999999997E-2</v>
      </c>
      <c r="J568" s="40">
        <v>1.3698630136986301</v>
      </c>
    </row>
    <row r="569" spans="6:10" x14ac:dyDescent="0.3">
      <c r="F569" s="1">
        <v>45782</v>
      </c>
      <c r="G569" s="2">
        <v>6666.6666666666661</v>
      </c>
      <c r="H569" s="38">
        <v>4.4999999999999998E-2</v>
      </c>
      <c r="I569" s="38">
        <v>7.4999999999999997E-2</v>
      </c>
      <c r="J569" s="40">
        <v>1.3698630136986301</v>
      </c>
    </row>
    <row r="570" spans="6:10" x14ac:dyDescent="0.3">
      <c r="F570" s="1">
        <v>45783</v>
      </c>
      <c r="G570" s="2">
        <v>6666.6666666666661</v>
      </c>
      <c r="H570" s="38">
        <v>4.4999999999999998E-2</v>
      </c>
      <c r="I570" s="38">
        <v>7.4999999999999997E-2</v>
      </c>
      <c r="J570" s="40">
        <v>1.3698630136986301</v>
      </c>
    </row>
    <row r="571" spans="6:10" x14ac:dyDescent="0.3">
      <c r="F571" s="1">
        <v>45784</v>
      </c>
      <c r="G571" s="2">
        <v>6666.6666666666661</v>
      </c>
      <c r="H571" s="38">
        <v>4.4999999999999998E-2</v>
      </c>
      <c r="I571" s="38">
        <v>7.4999999999999997E-2</v>
      </c>
      <c r="J571" s="40">
        <v>1.3698630136986301</v>
      </c>
    </row>
    <row r="572" spans="6:10" x14ac:dyDescent="0.3">
      <c r="F572" s="1">
        <v>45785</v>
      </c>
      <c r="G572" s="2">
        <v>6666.6666666666661</v>
      </c>
      <c r="H572" s="38">
        <v>4.4999999999999998E-2</v>
      </c>
      <c r="I572" s="38">
        <v>7.4999999999999997E-2</v>
      </c>
      <c r="J572" s="40">
        <v>1.3698630136986301</v>
      </c>
    </row>
    <row r="573" spans="6:10" x14ac:dyDescent="0.3">
      <c r="F573" s="1">
        <v>45786</v>
      </c>
      <c r="G573" s="2">
        <v>6666.6666666666661</v>
      </c>
      <c r="H573" s="38">
        <v>4.4999999999999998E-2</v>
      </c>
      <c r="I573" s="38">
        <v>7.4999999999999997E-2</v>
      </c>
      <c r="J573" s="40">
        <v>1.3698630136986301</v>
      </c>
    </row>
    <row r="574" spans="6:10" x14ac:dyDescent="0.3">
      <c r="F574" s="1">
        <v>45787</v>
      </c>
      <c r="G574" s="2">
        <v>6666.6666666666661</v>
      </c>
      <c r="H574" s="38">
        <v>4.4999999999999998E-2</v>
      </c>
      <c r="I574" s="38">
        <v>7.4999999999999997E-2</v>
      </c>
      <c r="J574" s="40">
        <v>1.3698630136986301</v>
      </c>
    </row>
    <row r="575" spans="6:10" x14ac:dyDescent="0.3">
      <c r="F575" s="1">
        <v>45788</v>
      </c>
      <c r="G575" s="2">
        <v>6666.6666666666661</v>
      </c>
      <c r="H575" s="38">
        <v>4.4999999999999998E-2</v>
      </c>
      <c r="I575" s="38">
        <v>7.4999999999999997E-2</v>
      </c>
      <c r="J575" s="40">
        <v>1.3698630136986301</v>
      </c>
    </row>
    <row r="576" spans="6:10" x14ac:dyDescent="0.3">
      <c r="F576" s="1">
        <v>45789</v>
      </c>
      <c r="G576" s="2">
        <v>6666.6666666666661</v>
      </c>
      <c r="H576" s="38">
        <v>4.4999999999999998E-2</v>
      </c>
      <c r="I576" s="38">
        <v>7.4999999999999997E-2</v>
      </c>
      <c r="J576" s="40">
        <v>1.3698630136986301</v>
      </c>
    </row>
    <row r="577" spans="6:10" x14ac:dyDescent="0.3">
      <c r="F577" s="1">
        <v>45790</v>
      </c>
      <c r="G577" s="2">
        <v>6666.6666666666661</v>
      </c>
      <c r="H577" s="38">
        <v>4.4999999999999998E-2</v>
      </c>
      <c r="I577" s="38">
        <v>7.4999999999999997E-2</v>
      </c>
      <c r="J577" s="40">
        <v>1.3698630136986301</v>
      </c>
    </row>
    <row r="578" spans="6:10" x14ac:dyDescent="0.3">
      <c r="F578" s="1">
        <v>45791</v>
      </c>
      <c r="G578" s="2">
        <v>6666.6666666666661</v>
      </c>
      <c r="H578" s="38">
        <v>4.4999999999999998E-2</v>
      </c>
      <c r="I578" s="38">
        <v>7.4999999999999997E-2</v>
      </c>
      <c r="J578" s="40">
        <v>1.3698630136986301</v>
      </c>
    </row>
    <row r="579" spans="6:10" x14ac:dyDescent="0.3">
      <c r="F579" s="1">
        <v>45792</v>
      </c>
      <c r="G579" s="2">
        <v>6666.6666666666661</v>
      </c>
      <c r="H579" s="38">
        <v>4.4999999999999998E-2</v>
      </c>
      <c r="I579" s="38">
        <v>7.4999999999999997E-2</v>
      </c>
      <c r="J579" s="40">
        <v>1.3698630136986301</v>
      </c>
    </row>
    <row r="580" spans="6:10" x14ac:dyDescent="0.3">
      <c r="F580" s="1">
        <v>45793</v>
      </c>
      <c r="G580" s="2">
        <v>6666.6666666666661</v>
      </c>
      <c r="H580" s="38">
        <v>4.4999999999999998E-2</v>
      </c>
      <c r="I580" s="38">
        <v>7.4999999999999997E-2</v>
      </c>
      <c r="J580" s="40">
        <v>1.3698630136986301</v>
      </c>
    </row>
    <row r="581" spans="6:10" x14ac:dyDescent="0.3">
      <c r="F581" s="1">
        <v>45794</v>
      </c>
      <c r="G581" s="2">
        <v>6666.6666666666661</v>
      </c>
      <c r="H581" s="38">
        <v>4.4999999999999998E-2</v>
      </c>
      <c r="I581" s="38">
        <v>7.4999999999999997E-2</v>
      </c>
      <c r="J581" s="40">
        <v>1.3698630136986301</v>
      </c>
    </row>
    <row r="582" spans="6:10" x14ac:dyDescent="0.3">
      <c r="F582" s="1">
        <v>45795</v>
      </c>
      <c r="G582" s="2">
        <v>6666.6666666666661</v>
      </c>
      <c r="H582" s="38">
        <v>4.4999999999999998E-2</v>
      </c>
      <c r="I582" s="38">
        <v>7.4999999999999997E-2</v>
      </c>
      <c r="J582" s="40">
        <v>1.3698630136986301</v>
      </c>
    </row>
    <row r="583" spans="6:10" x14ac:dyDescent="0.3">
      <c r="F583" s="1">
        <v>45796</v>
      </c>
      <c r="G583" s="2">
        <v>6666.6666666666661</v>
      </c>
      <c r="H583" s="38">
        <v>4.4999999999999998E-2</v>
      </c>
      <c r="I583" s="38">
        <v>7.4999999999999997E-2</v>
      </c>
      <c r="J583" s="40">
        <v>1.3698630136986301</v>
      </c>
    </row>
    <row r="584" spans="6:10" x14ac:dyDescent="0.3">
      <c r="F584" s="1">
        <v>45797</v>
      </c>
      <c r="G584" s="2">
        <v>6666.6666666666661</v>
      </c>
      <c r="H584" s="38">
        <v>4.4999999999999998E-2</v>
      </c>
      <c r="I584" s="38">
        <v>7.4999999999999997E-2</v>
      </c>
      <c r="J584" s="40">
        <v>1.3698630136986301</v>
      </c>
    </row>
    <row r="585" spans="6:10" x14ac:dyDescent="0.3">
      <c r="F585" s="1">
        <v>45798</v>
      </c>
      <c r="G585" s="2">
        <v>6666.6666666666661</v>
      </c>
      <c r="H585" s="38">
        <v>4.4999999999999998E-2</v>
      </c>
      <c r="I585" s="38">
        <v>7.4999999999999997E-2</v>
      </c>
      <c r="J585" s="40">
        <v>1.3698630136986301</v>
      </c>
    </row>
    <row r="586" spans="6:10" x14ac:dyDescent="0.3">
      <c r="F586" s="1">
        <v>45799</v>
      </c>
      <c r="G586" s="2">
        <v>6666.6666666666661</v>
      </c>
      <c r="H586" s="38">
        <v>4.4999999999999998E-2</v>
      </c>
      <c r="I586" s="38">
        <v>7.4999999999999997E-2</v>
      </c>
      <c r="J586" s="40">
        <v>1.3698630136986301</v>
      </c>
    </row>
    <row r="587" spans="6:10" x14ac:dyDescent="0.3">
      <c r="F587" s="1">
        <v>45800</v>
      </c>
      <c r="G587" s="2">
        <v>6666.6666666666661</v>
      </c>
      <c r="H587" s="38">
        <v>4.4999999999999998E-2</v>
      </c>
      <c r="I587" s="38">
        <v>7.4999999999999997E-2</v>
      </c>
      <c r="J587" s="40">
        <v>1.3698630136986301</v>
      </c>
    </row>
    <row r="588" spans="6:10" x14ac:dyDescent="0.3">
      <c r="F588" s="1">
        <v>45801</v>
      </c>
      <c r="G588" s="2">
        <v>6666.6666666666661</v>
      </c>
      <c r="H588" s="38">
        <v>4.4999999999999998E-2</v>
      </c>
      <c r="I588" s="38">
        <v>7.4999999999999997E-2</v>
      </c>
      <c r="J588" s="40">
        <v>1.3698630136986301</v>
      </c>
    </row>
    <row r="589" spans="6:10" x14ac:dyDescent="0.3">
      <c r="F589" s="1">
        <v>45802</v>
      </c>
      <c r="G589" s="2">
        <v>6666.6666666666661</v>
      </c>
      <c r="H589" s="38">
        <v>4.4999999999999998E-2</v>
      </c>
      <c r="I589" s="38">
        <v>7.4999999999999997E-2</v>
      </c>
      <c r="J589" s="40">
        <v>1.3698630136986301</v>
      </c>
    </row>
    <row r="590" spans="6:10" x14ac:dyDescent="0.3">
      <c r="F590" s="1">
        <v>45803</v>
      </c>
      <c r="G590" s="2">
        <v>6666.6666666666661</v>
      </c>
      <c r="H590" s="38">
        <v>4.4999999999999998E-2</v>
      </c>
      <c r="I590" s="38">
        <v>7.4999999999999997E-2</v>
      </c>
      <c r="J590" s="40">
        <v>1.3698630136986301</v>
      </c>
    </row>
    <row r="591" spans="6:10" x14ac:dyDescent="0.3">
      <c r="F591" s="1">
        <v>45804</v>
      </c>
      <c r="G591" s="2">
        <v>6666.6666666666661</v>
      </c>
      <c r="H591" s="38">
        <v>4.4999999999999998E-2</v>
      </c>
      <c r="I591" s="38">
        <v>7.4999999999999997E-2</v>
      </c>
      <c r="J591" s="40">
        <v>1.3698630136986301</v>
      </c>
    </row>
    <row r="592" spans="6:10" x14ac:dyDescent="0.3">
      <c r="F592" s="1">
        <v>45805</v>
      </c>
      <c r="G592" s="2">
        <v>6666.6666666666661</v>
      </c>
      <c r="H592" s="38">
        <v>4.4999999999999998E-2</v>
      </c>
      <c r="I592" s="38">
        <v>7.4999999999999997E-2</v>
      </c>
      <c r="J592" s="40">
        <v>1.3698630136986301</v>
      </c>
    </row>
    <row r="593" spans="6:10" x14ac:dyDescent="0.3">
      <c r="F593" s="1">
        <v>45806</v>
      </c>
      <c r="G593" s="2">
        <v>6666.6666666666661</v>
      </c>
      <c r="H593" s="38">
        <v>4.4999999999999998E-2</v>
      </c>
      <c r="I593" s="38">
        <v>7.4999999999999997E-2</v>
      </c>
      <c r="J593" s="40">
        <v>1.3698630136986301</v>
      </c>
    </row>
    <row r="594" spans="6:10" x14ac:dyDescent="0.3">
      <c r="F594" s="1">
        <v>45807</v>
      </c>
      <c r="G594" s="2">
        <v>6666.6666666666661</v>
      </c>
      <c r="H594" s="38">
        <v>4.4999999999999998E-2</v>
      </c>
      <c r="I594" s="38">
        <v>7.4999999999999997E-2</v>
      </c>
      <c r="J594" s="40">
        <v>1.3698630136986301</v>
      </c>
    </row>
    <row r="595" spans="6:10" x14ac:dyDescent="0.3">
      <c r="F595" s="1">
        <v>45808</v>
      </c>
      <c r="G595" s="2">
        <v>6666.6666666666661</v>
      </c>
      <c r="H595" s="38">
        <v>4.4999999999999998E-2</v>
      </c>
      <c r="I595" s="38">
        <v>7.4999999999999997E-2</v>
      </c>
      <c r="J595" s="40">
        <v>1.3698630136986301</v>
      </c>
    </row>
    <row r="596" spans="6:10" x14ac:dyDescent="0.3">
      <c r="F596" s="1">
        <v>45809</v>
      </c>
      <c r="G596" s="2">
        <v>6666.6666666666661</v>
      </c>
      <c r="H596" s="38">
        <v>4.4999999999999998E-2</v>
      </c>
      <c r="I596" s="38">
        <v>7.4999999999999997E-2</v>
      </c>
      <c r="J596" s="40">
        <v>1.3698630136986301</v>
      </c>
    </row>
    <row r="597" spans="6:10" x14ac:dyDescent="0.3">
      <c r="F597" s="1">
        <v>45810</v>
      </c>
      <c r="G597" s="2">
        <v>6666.6666666666661</v>
      </c>
      <c r="H597" s="38">
        <v>4.4999999999999998E-2</v>
      </c>
      <c r="I597" s="38">
        <v>7.4999999999999997E-2</v>
      </c>
      <c r="J597" s="40">
        <v>1.3698630136986301</v>
      </c>
    </row>
    <row r="598" spans="6:10" x14ac:dyDescent="0.3">
      <c r="F598" s="1">
        <v>45811</v>
      </c>
      <c r="G598" s="2">
        <v>6666.6666666666661</v>
      </c>
      <c r="H598" s="38">
        <v>4.4999999999999998E-2</v>
      </c>
      <c r="I598" s="38">
        <v>7.4999999999999997E-2</v>
      </c>
      <c r="J598" s="40">
        <v>1.3698630136986301</v>
      </c>
    </row>
    <row r="599" spans="6:10" x14ac:dyDescent="0.3">
      <c r="F599" s="1">
        <v>45812</v>
      </c>
      <c r="G599" s="2">
        <v>6666.6666666666661</v>
      </c>
      <c r="H599" s="38">
        <v>4.4999999999999998E-2</v>
      </c>
      <c r="I599" s="38">
        <v>7.4999999999999997E-2</v>
      </c>
      <c r="J599" s="40">
        <v>1.3698630136986301</v>
      </c>
    </row>
    <row r="600" spans="6:10" x14ac:dyDescent="0.3">
      <c r="F600" s="1">
        <v>45813</v>
      </c>
      <c r="G600" s="2">
        <v>6666.6666666666661</v>
      </c>
      <c r="H600" s="38">
        <v>4.4999999999999998E-2</v>
      </c>
      <c r="I600" s="38">
        <v>7.4999999999999997E-2</v>
      </c>
      <c r="J600" s="40">
        <v>1.3698630136986301</v>
      </c>
    </row>
    <row r="601" spans="6:10" x14ac:dyDescent="0.3">
      <c r="F601" s="1">
        <v>45814</v>
      </c>
      <c r="G601" s="2">
        <v>6666.6666666666661</v>
      </c>
      <c r="H601" s="38">
        <v>4.4999999999999998E-2</v>
      </c>
      <c r="I601" s="38">
        <v>7.4999999999999997E-2</v>
      </c>
      <c r="J601" s="40">
        <v>1.3698630136986301</v>
      </c>
    </row>
    <row r="602" spans="6:10" x14ac:dyDescent="0.3">
      <c r="F602" s="1">
        <v>45815</v>
      </c>
      <c r="G602" s="2">
        <v>6666.6666666666661</v>
      </c>
      <c r="H602" s="38">
        <v>4.4999999999999998E-2</v>
      </c>
      <c r="I602" s="38">
        <v>7.4999999999999997E-2</v>
      </c>
      <c r="J602" s="40">
        <v>1.3698630136986301</v>
      </c>
    </row>
    <row r="603" spans="6:10" x14ac:dyDescent="0.3">
      <c r="F603" s="1">
        <v>45816</v>
      </c>
      <c r="G603" s="2">
        <v>6666.6666666666661</v>
      </c>
      <c r="H603" s="38">
        <v>4.4999999999999998E-2</v>
      </c>
      <c r="I603" s="38">
        <v>7.4999999999999997E-2</v>
      </c>
      <c r="J603" s="40">
        <v>1.3698630136986301</v>
      </c>
    </row>
    <row r="604" spans="6:10" x14ac:dyDescent="0.3">
      <c r="F604" s="1">
        <v>45817</v>
      </c>
      <c r="G604" s="2">
        <v>6666.6666666666661</v>
      </c>
      <c r="H604" s="38">
        <v>4.4999999999999998E-2</v>
      </c>
      <c r="I604" s="38">
        <v>7.4999999999999997E-2</v>
      </c>
      <c r="J604" s="40">
        <v>1.3698630136986301</v>
      </c>
    </row>
    <row r="605" spans="6:10" x14ac:dyDescent="0.3">
      <c r="F605" s="1">
        <v>45818</v>
      </c>
      <c r="G605" s="2">
        <v>6666.6666666666661</v>
      </c>
      <c r="H605" s="38">
        <v>4.4999999999999998E-2</v>
      </c>
      <c r="I605" s="38">
        <v>7.4999999999999997E-2</v>
      </c>
      <c r="J605" s="40">
        <v>1.3698630136986301</v>
      </c>
    </row>
    <row r="606" spans="6:10" x14ac:dyDescent="0.3">
      <c r="F606" s="1">
        <v>45819</v>
      </c>
      <c r="G606" s="2">
        <v>6666.6666666666661</v>
      </c>
      <c r="H606" s="38">
        <v>4.4999999999999998E-2</v>
      </c>
      <c r="I606" s="38">
        <v>7.4999999999999997E-2</v>
      </c>
      <c r="J606" s="40">
        <v>1.3698630136986301</v>
      </c>
    </row>
    <row r="607" spans="6:10" x14ac:dyDescent="0.3">
      <c r="F607" s="1">
        <v>45820</v>
      </c>
      <c r="G607" s="2">
        <v>6666.6666666666661</v>
      </c>
      <c r="H607" s="38">
        <v>4.4999999999999998E-2</v>
      </c>
      <c r="I607" s="38">
        <v>7.4999999999999997E-2</v>
      </c>
      <c r="J607" s="40">
        <v>1.3698630136986301</v>
      </c>
    </row>
    <row r="608" spans="6:10" x14ac:dyDescent="0.3">
      <c r="F608" s="1">
        <v>45821</v>
      </c>
      <c r="G608" s="2">
        <v>6666.6666666666661</v>
      </c>
      <c r="H608" s="38">
        <v>4.4999999999999998E-2</v>
      </c>
      <c r="I608" s="38">
        <v>7.4999999999999997E-2</v>
      </c>
      <c r="J608" s="40">
        <v>1.3698630136986301</v>
      </c>
    </row>
    <row r="609" spans="6:10" x14ac:dyDescent="0.3">
      <c r="F609" s="1">
        <v>45822</v>
      </c>
      <c r="G609" s="2">
        <v>6666.6666666666661</v>
      </c>
      <c r="H609" s="38">
        <v>4.4999999999999998E-2</v>
      </c>
      <c r="I609" s="38">
        <v>7.4999999999999997E-2</v>
      </c>
      <c r="J609" s="40">
        <v>1.3698630136986301</v>
      </c>
    </row>
    <row r="610" spans="6:10" x14ac:dyDescent="0.3">
      <c r="F610" s="1">
        <v>45823</v>
      </c>
      <c r="G610" s="2">
        <v>6666.6666666666661</v>
      </c>
      <c r="H610" s="38">
        <v>4.4999999999999998E-2</v>
      </c>
      <c r="I610" s="38">
        <v>7.4999999999999997E-2</v>
      </c>
      <c r="J610" s="40">
        <v>1.3698630136986301</v>
      </c>
    </row>
    <row r="611" spans="6:10" x14ac:dyDescent="0.3">
      <c r="F611" s="1">
        <v>45824</v>
      </c>
      <c r="G611" s="2">
        <v>6666.6666666666661</v>
      </c>
      <c r="H611" s="38">
        <v>4.4999999999999998E-2</v>
      </c>
      <c r="I611" s="38">
        <v>7.4999999999999997E-2</v>
      </c>
      <c r="J611" s="40">
        <v>1.3698630136986301</v>
      </c>
    </row>
    <row r="612" spans="6:10" x14ac:dyDescent="0.3">
      <c r="F612" s="1">
        <v>45825</v>
      </c>
      <c r="G612" s="2">
        <v>6666.6666666666661</v>
      </c>
      <c r="H612" s="38">
        <v>4.4999999999999998E-2</v>
      </c>
      <c r="I612" s="38">
        <v>7.4999999999999997E-2</v>
      </c>
      <c r="J612" s="40">
        <v>1.3698630136986301</v>
      </c>
    </row>
    <row r="613" spans="6:10" x14ac:dyDescent="0.3">
      <c r="F613" s="1">
        <v>45826</v>
      </c>
      <c r="G613" s="2">
        <v>6666.6666666666661</v>
      </c>
      <c r="H613" s="38">
        <v>4.4999999999999998E-2</v>
      </c>
      <c r="I613" s="38">
        <v>7.4999999999999997E-2</v>
      </c>
      <c r="J613" s="40">
        <v>1.3698630136986301</v>
      </c>
    </row>
    <row r="614" spans="6:10" x14ac:dyDescent="0.3">
      <c r="F614" s="1">
        <v>45827</v>
      </c>
      <c r="G614" s="2">
        <v>6666.6666666666661</v>
      </c>
      <c r="H614" s="38">
        <v>4.4999999999999998E-2</v>
      </c>
      <c r="I614" s="38">
        <v>7.4999999999999997E-2</v>
      </c>
      <c r="J614" s="40">
        <v>1.3698630136986301</v>
      </c>
    </row>
    <row r="615" spans="6:10" x14ac:dyDescent="0.3">
      <c r="F615" s="1">
        <v>45828</v>
      </c>
      <c r="G615" s="2">
        <v>6666.6666666666661</v>
      </c>
      <c r="H615" s="38">
        <v>4.4999999999999998E-2</v>
      </c>
      <c r="I615" s="38">
        <v>7.4999999999999997E-2</v>
      </c>
      <c r="J615" s="40">
        <v>1.3698630136986301</v>
      </c>
    </row>
    <row r="616" spans="6:10" x14ac:dyDescent="0.3">
      <c r="F616" s="1">
        <v>45829</v>
      </c>
      <c r="G616" s="2">
        <v>6666.6666666666661</v>
      </c>
      <c r="H616" s="38">
        <v>4.4999999999999998E-2</v>
      </c>
      <c r="I616" s="38">
        <v>7.4999999999999997E-2</v>
      </c>
      <c r="J616" s="40">
        <v>1.3698630136986301</v>
      </c>
    </row>
    <row r="617" spans="6:10" x14ac:dyDescent="0.3">
      <c r="F617" s="1">
        <v>45830</v>
      </c>
      <c r="G617" s="2">
        <v>6666.6666666666661</v>
      </c>
      <c r="H617" s="38">
        <v>4.4999999999999998E-2</v>
      </c>
      <c r="I617" s="38">
        <v>7.4999999999999997E-2</v>
      </c>
      <c r="J617" s="40">
        <v>1.3698630136986301</v>
      </c>
    </row>
    <row r="618" spans="6:10" x14ac:dyDescent="0.3">
      <c r="F618" s="1">
        <v>45831</v>
      </c>
      <c r="G618" s="2">
        <v>6666.6666666666661</v>
      </c>
      <c r="H618" s="38">
        <v>4.4999999999999998E-2</v>
      </c>
      <c r="I618" s="38">
        <v>7.4999999999999997E-2</v>
      </c>
      <c r="J618" s="40">
        <v>1.3698630136986301</v>
      </c>
    </row>
    <row r="619" spans="6:10" x14ac:dyDescent="0.3">
      <c r="F619" s="1">
        <v>45832</v>
      </c>
      <c r="G619" s="2">
        <v>6666.6666666666661</v>
      </c>
      <c r="H619" s="38">
        <v>4.4999999999999998E-2</v>
      </c>
      <c r="I619" s="38">
        <v>7.4999999999999997E-2</v>
      </c>
      <c r="J619" s="40">
        <v>1.3698630136986301</v>
      </c>
    </row>
    <row r="620" spans="6:10" x14ac:dyDescent="0.3">
      <c r="F620" s="1">
        <v>45833</v>
      </c>
      <c r="G620" s="2">
        <v>6666.6666666666661</v>
      </c>
      <c r="H620" s="38">
        <v>4.4999999999999998E-2</v>
      </c>
      <c r="I620" s="38">
        <v>7.4999999999999997E-2</v>
      </c>
      <c r="J620" s="40">
        <v>1.3698630136986301</v>
      </c>
    </row>
    <row r="621" spans="6:10" x14ac:dyDescent="0.3">
      <c r="F621" s="1">
        <v>45834</v>
      </c>
      <c r="G621" s="2">
        <v>6666.6666666666661</v>
      </c>
      <c r="H621" s="38">
        <v>4.4999999999999998E-2</v>
      </c>
      <c r="I621" s="38">
        <v>7.4999999999999997E-2</v>
      </c>
      <c r="J621" s="40">
        <v>1.3698630136986301</v>
      </c>
    </row>
    <row r="622" spans="6:10" x14ac:dyDescent="0.3">
      <c r="F622" s="1">
        <v>45835</v>
      </c>
      <c r="G622" s="2">
        <v>6666.6666666666661</v>
      </c>
      <c r="H622" s="38">
        <v>4.4999999999999998E-2</v>
      </c>
      <c r="I622" s="38">
        <v>7.4999999999999997E-2</v>
      </c>
      <c r="J622" s="40">
        <v>1.3698630136986301</v>
      </c>
    </row>
    <row r="623" spans="6:10" x14ac:dyDescent="0.3">
      <c r="F623" s="1">
        <v>45836</v>
      </c>
      <c r="G623" s="2">
        <v>6666.6666666666661</v>
      </c>
      <c r="H623" s="38">
        <v>4.4999999999999998E-2</v>
      </c>
      <c r="I623" s="38">
        <v>7.4999999999999997E-2</v>
      </c>
      <c r="J623" s="40">
        <v>1.3698630136986301</v>
      </c>
    </row>
    <row r="624" spans="6:10" x14ac:dyDescent="0.3">
      <c r="F624" s="1">
        <v>45837</v>
      </c>
      <c r="G624" s="2">
        <v>6666.6666666666661</v>
      </c>
      <c r="H624" s="38">
        <v>4.4999999999999998E-2</v>
      </c>
      <c r="I624" s="38">
        <v>7.4999999999999997E-2</v>
      </c>
      <c r="J624" s="40">
        <v>1.3698630136986301</v>
      </c>
    </row>
    <row r="625" spans="6:10" x14ac:dyDescent="0.3">
      <c r="F625" s="1">
        <v>45838</v>
      </c>
      <c r="G625" s="2">
        <v>6666.6666666666661</v>
      </c>
      <c r="H625" s="38">
        <v>4.4999999999999998E-2</v>
      </c>
      <c r="I625" s="38">
        <v>7.4999999999999997E-2</v>
      </c>
      <c r="J625" s="40">
        <v>1.3698630136986301</v>
      </c>
    </row>
    <row r="626" spans="6:10" x14ac:dyDescent="0.3">
      <c r="F626" s="1">
        <v>45839</v>
      </c>
      <c r="G626" s="2">
        <v>6666.6666666666661</v>
      </c>
      <c r="H626" s="38">
        <v>4.4999999999999998E-2</v>
      </c>
      <c r="I626" s="38">
        <v>7.4999999999999997E-2</v>
      </c>
      <c r="J626" s="40">
        <v>1.3698630136986301</v>
      </c>
    </row>
    <row r="627" spans="6:10" x14ac:dyDescent="0.3">
      <c r="F627" s="1">
        <v>45840</v>
      </c>
      <c r="G627" s="2">
        <v>6666.6666666666661</v>
      </c>
      <c r="H627" s="38">
        <v>4.4999999999999998E-2</v>
      </c>
      <c r="I627" s="38">
        <v>7.4999999999999997E-2</v>
      </c>
      <c r="J627" s="40">
        <v>1.3698630136986301</v>
      </c>
    </row>
    <row r="628" spans="6:10" x14ac:dyDescent="0.3">
      <c r="F628" s="1">
        <v>45841</v>
      </c>
      <c r="G628" s="2">
        <v>6666.6666666666661</v>
      </c>
      <c r="H628" s="38">
        <v>4.4999999999999998E-2</v>
      </c>
      <c r="I628" s="38">
        <v>7.4999999999999997E-2</v>
      </c>
      <c r="J628" s="40">
        <v>1.3698630136986301</v>
      </c>
    </row>
    <row r="629" spans="6:10" x14ac:dyDescent="0.3">
      <c r="F629" s="1">
        <v>45842</v>
      </c>
      <c r="G629" s="2">
        <v>6666.6666666666661</v>
      </c>
      <c r="H629" s="38">
        <v>4.4999999999999998E-2</v>
      </c>
      <c r="I629" s="38">
        <v>7.4999999999999997E-2</v>
      </c>
      <c r="J629" s="40">
        <v>1.3698630136986301</v>
      </c>
    </row>
    <row r="630" spans="6:10" x14ac:dyDescent="0.3">
      <c r="F630" s="1">
        <v>45843</v>
      </c>
      <c r="G630" s="2">
        <v>6666.6666666666661</v>
      </c>
      <c r="H630" s="38">
        <v>4.4999999999999998E-2</v>
      </c>
      <c r="I630" s="38">
        <v>7.4999999999999997E-2</v>
      </c>
      <c r="J630" s="40">
        <v>1.3698630136986301</v>
      </c>
    </row>
    <row r="631" spans="6:10" x14ac:dyDescent="0.3">
      <c r="F631" s="1">
        <v>45844</v>
      </c>
      <c r="G631" s="2">
        <v>6666.6666666666661</v>
      </c>
      <c r="H631" s="38">
        <v>4.4999999999999998E-2</v>
      </c>
      <c r="I631" s="38">
        <v>7.4999999999999997E-2</v>
      </c>
      <c r="J631" s="40">
        <v>1.3698630136986301</v>
      </c>
    </row>
    <row r="632" spans="6:10" x14ac:dyDescent="0.3">
      <c r="F632" s="1">
        <v>45845</v>
      </c>
      <c r="G632" s="2">
        <v>6666.6666666666661</v>
      </c>
      <c r="H632" s="38">
        <v>4.4999999999999998E-2</v>
      </c>
      <c r="I632" s="38">
        <v>7.4999999999999997E-2</v>
      </c>
      <c r="J632" s="40">
        <v>1.3698630136986301</v>
      </c>
    </row>
    <row r="633" spans="6:10" x14ac:dyDescent="0.3">
      <c r="F633" s="1">
        <v>45846</v>
      </c>
      <c r="G633" s="2">
        <v>6666.6666666666661</v>
      </c>
      <c r="H633" s="38">
        <v>4.4999999999999998E-2</v>
      </c>
      <c r="I633" s="38">
        <v>7.4999999999999997E-2</v>
      </c>
      <c r="J633" s="40">
        <v>1.3698630136986301</v>
      </c>
    </row>
    <row r="634" spans="6:10" x14ac:dyDescent="0.3">
      <c r="F634" s="1">
        <v>45847</v>
      </c>
      <c r="G634" s="2">
        <v>6666.6666666666661</v>
      </c>
      <c r="H634" s="38">
        <v>4.4999999999999998E-2</v>
      </c>
      <c r="I634" s="38">
        <v>7.4999999999999997E-2</v>
      </c>
      <c r="J634" s="40">
        <v>1.3698630136986301</v>
      </c>
    </row>
    <row r="635" spans="6:10" x14ac:dyDescent="0.3">
      <c r="F635" s="1">
        <v>45848</v>
      </c>
      <c r="G635" s="2">
        <v>6666.6666666666661</v>
      </c>
      <c r="H635" s="38">
        <v>4.4999999999999998E-2</v>
      </c>
      <c r="I635" s="38">
        <v>7.4999999999999997E-2</v>
      </c>
      <c r="J635" s="40">
        <v>1.3698630136986301</v>
      </c>
    </row>
    <row r="636" spans="6:10" x14ac:dyDescent="0.3">
      <c r="F636" s="1">
        <v>45849</v>
      </c>
      <c r="G636" s="2">
        <v>6666.6666666666661</v>
      </c>
      <c r="H636" s="38">
        <v>4.4999999999999998E-2</v>
      </c>
      <c r="I636" s="38">
        <v>7.4999999999999997E-2</v>
      </c>
      <c r="J636" s="40">
        <v>1.3698630136986301</v>
      </c>
    </row>
    <row r="637" spans="6:10" x14ac:dyDescent="0.3">
      <c r="F637" s="1">
        <v>45850</v>
      </c>
      <c r="G637" s="2">
        <v>6666.6666666666661</v>
      </c>
      <c r="H637" s="38">
        <v>4.4999999999999998E-2</v>
      </c>
      <c r="I637" s="38">
        <v>7.4999999999999997E-2</v>
      </c>
      <c r="J637" s="40">
        <v>1.3698630136986301</v>
      </c>
    </row>
    <row r="638" spans="6:10" x14ac:dyDescent="0.3">
      <c r="F638" s="1">
        <v>45851</v>
      </c>
      <c r="G638" s="2">
        <v>6666.6666666666661</v>
      </c>
      <c r="H638" s="38">
        <v>4.4999999999999998E-2</v>
      </c>
      <c r="I638" s="38">
        <v>7.4999999999999997E-2</v>
      </c>
      <c r="J638" s="40">
        <v>1.3698630136986301</v>
      </c>
    </row>
    <row r="639" spans="6:10" x14ac:dyDescent="0.3">
      <c r="F639" s="1">
        <v>45852</v>
      </c>
      <c r="G639" s="2">
        <v>6666.6666666666661</v>
      </c>
      <c r="H639" s="38">
        <v>4.4999999999999998E-2</v>
      </c>
      <c r="I639" s="38">
        <v>7.4999999999999997E-2</v>
      </c>
      <c r="J639" s="40">
        <v>1.3698630136986301</v>
      </c>
    </row>
    <row r="640" spans="6:10" x14ac:dyDescent="0.3">
      <c r="F640" s="1">
        <v>45853</v>
      </c>
      <c r="G640" s="2">
        <v>6666.6666666666661</v>
      </c>
      <c r="H640" s="38">
        <v>4.4999999999999998E-2</v>
      </c>
      <c r="I640" s="38">
        <v>7.4999999999999997E-2</v>
      </c>
      <c r="J640" s="40">
        <v>1.3698630136986301</v>
      </c>
    </row>
    <row r="641" spans="6:10" x14ac:dyDescent="0.3">
      <c r="F641" s="1">
        <v>45854</v>
      </c>
      <c r="G641" s="2">
        <v>6666.6666666666661</v>
      </c>
      <c r="H641" s="38">
        <v>4.4999999999999998E-2</v>
      </c>
      <c r="I641" s="38">
        <v>7.4999999999999997E-2</v>
      </c>
      <c r="J641" s="40">
        <v>1.3698630136986301</v>
      </c>
    </row>
    <row r="642" spans="6:10" x14ac:dyDescent="0.3">
      <c r="F642" s="1">
        <v>45855</v>
      </c>
      <c r="G642" s="2">
        <v>6666.6666666666661</v>
      </c>
      <c r="H642" s="38">
        <v>4.4999999999999998E-2</v>
      </c>
      <c r="I642" s="38">
        <v>7.4999999999999997E-2</v>
      </c>
      <c r="J642" s="40">
        <v>1.3698630136986301</v>
      </c>
    </row>
    <row r="643" spans="6:10" x14ac:dyDescent="0.3">
      <c r="F643" s="1">
        <v>45856</v>
      </c>
      <c r="G643" s="2">
        <v>6666.6666666666661</v>
      </c>
      <c r="H643" s="38">
        <v>4.4999999999999998E-2</v>
      </c>
      <c r="I643" s="38">
        <v>7.4999999999999997E-2</v>
      </c>
      <c r="J643" s="40">
        <v>1.3698630136986301</v>
      </c>
    </row>
    <row r="644" spans="6:10" x14ac:dyDescent="0.3">
      <c r="F644" s="1">
        <v>45857</v>
      </c>
      <c r="G644" s="2">
        <v>6666.6666666666661</v>
      </c>
      <c r="H644" s="38">
        <v>4.4999999999999998E-2</v>
      </c>
      <c r="I644" s="38">
        <v>7.4999999999999997E-2</v>
      </c>
      <c r="J644" s="40">
        <v>1.3698630136986301</v>
      </c>
    </row>
    <row r="645" spans="6:10" x14ac:dyDescent="0.3">
      <c r="F645" s="1">
        <v>45858</v>
      </c>
      <c r="G645" s="2">
        <v>6666.6666666666661</v>
      </c>
      <c r="H645" s="38">
        <v>4.4999999999999998E-2</v>
      </c>
      <c r="I645" s="38">
        <v>7.4999999999999997E-2</v>
      </c>
      <c r="J645" s="40">
        <v>1.3698630136986301</v>
      </c>
    </row>
    <row r="646" spans="6:10" x14ac:dyDescent="0.3">
      <c r="F646" s="1">
        <v>45859</v>
      </c>
      <c r="G646" s="2">
        <v>6666.6666666666661</v>
      </c>
      <c r="H646" s="38">
        <v>4.4999999999999998E-2</v>
      </c>
      <c r="I646" s="38">
        <v>7.4999999999999997E-2</v>
      </c>
      <c r="J646" s="40">
        <v>1.3698630136986301</v>
      </c>
    </row>
    <row r="647" spans="6:10" x14ac:dyDescent="0.3">
      <c r="F647" s="1">
        <v>45860</v>
      </c>
      <c r="G647" s="2">
        <v>6666.6666666666661</v>
      </c>
      <c r="H647" s="38">
        <v>4.4999999999999998E-2</v>
      </c>
      <c r="I647" s="38">
        <v>7.4999999999999997E-2</v>
      </c>
      <c r="J647" s="40">
        <v>1.3698630136986301</v>
      </c>
    </row>
    <row r="648" spans="6:10" x14ac:dyDescent="0.3">
      <c r="F648" s="1">
        <v>45861</v>
      </c>
      <c r="G648" s="2">
        <v>6666.6666666666661</v>
      </c>
      <c r="H648" s="38">
        <v>4.4999999999999998E-2</v>
      </c>
      <c r="I648" s="38">
        <v>7.4999999999999997E-2</v>
      </c>
      <c r="J648" s="40">
        <v>1.3698630136986301</v>
      </c>
    </row>
    <row r="649" spans="6:10" x14ac:dyDescent="0.3">
      <c r="F649" s="1">
        <v>45862</v>
      </c>
      <c r="G649" s="2">
        <v>6666.6666666666661</v>
      </c>
      <c r="H649" s="38">
        <v>4.4999999999999998E-2</v>
      </c>
      <c r="I649" s="38">
        <v>7.4999999999999997E-2</v>
      </c>
      <c r="J649" s="40">
        <v>1.3698630136986301</v>
      </c>
    </row>
    <row r="650" spans="6:10" x14ac:dyDescent="0.3">
      <c r="F650" s="1">
        <v>45863</v>
      </c>
      <c r="G650" s="2">
        <v>6666.6666666666661</v>
      </c>
      <c r="H650" s="38">
        <v>4.4999999999999998E-2</v>
      </c>
      <c r="I650" s="38">
        <v>7.4999999999999997E-2</v>
      </c>
      <c r="J650" s="40">
        <v>1.3698630136986301</v>
      </c>
    </row>
    <row r="651" spans="6:10" x14ac:dyDescent="0.3">
      <c r="F651" s="1">
        <v>45864</v>
      </c>
      <c r="G651" s="2">
        <v>6666.6666666666661</v>
      </c>
      <c r="H651" s="38">
        <v>4.4999999999999998E-2</v>
      </c>
      <c r="I651" s="38">
        <v>7.4999999999999997E-2</v>
      </c>
      <c r="J651" s="40">
        <v>1.3698630136986301</v>
      </c>
    </row>
    <row r="652" spans="6:10" x14ac:dyDescent="0.3">
      <c r="F652" s="1">
        <v>45865</v>
      </c>
      <c r="G652" s="2">
        <v>6666.6666666666661</v>
      </c>
      <c r="H652" s="38">
        <v>4.4999999999999998E-2</v>
      </c>
      <c r="I652" s="38">
        <v>7.4999999999999997E-2</v>
      </c>
      <c r="J652" s="40">
        <v>1.3698630136986301</v>
      </c>
    </row>
    <row r="653" spans="6:10" x14ac:dyDescent="0.3">
      <c r="F653" s="1">
        <v>45866</v>
      </c>
      <c r="G653" s="2">
        <v>6666.6666666666661</v>
      </c>
      <c r="H653" s="38">
        <v>4.4999999999999998E-2</v>
      </c>
      <c r="I653" s="38">
        <v>7.4999999999999997E-2</v>
      </c>
      <c r="J653" s="40">
        <v>1.3698630136986301</v>
      </c>
    </row>
    <row r="654" spans="6:10" x14ac:dyDescent="0.3">
      <c r="F654" s="1">
        <v>45867</v>
      </c>
      <c r="G654" s="2">
        <v>6666.6666666666661</v>
      </c>
      <c r="H654" s="38">
        <v>4.4999999999999998E-2</v>
      </c>
      <c r="I654" s="38">
        <v>7.4999999999999997E-2</v>
      </c>
      <c r="J654" s="40">
        <v>1.3698630136986301</v>
      </c>
    </row>
    <row r="655" spans="6:10" x14ac:dyDescent="0.3">
      <c r="F655" s="1">
        <v>45868</v>
      </c>
      <c r="G655" s="2">
        <v>6666.6666666666661</v>
      </c>
      <c r="H655" s="38">
        <v>4.4999999999999998E-2</v>
      </c>
      <c r="I655" s="38">
        <v>7.4999999999999997E-2</v>
      </c>
      <c r="J655" s="40">
        <v>1.3698630136986301</v>
      </c>
    </row>
    <row r="656" spans="6:10" x14ac:dyDescent="0.3">
      <c r="F656" s="1">
        <v>45869</v>
      </c>
      <c r="G656" s="2">
        <v>6666.6666666666661</v>
      </c>
      <c r="H656" s="38">
        <v>4.4999999999999998E-2</v>
      </c>
      <c r="I656" s="38">
        <v>7.4999999999999997E-2</v>
      </c>
      <c r="J656" s="40">
        <v>1.3698630136986301</v>
      </c>
    </row>
    <row r="657" spans="6:10" x14ac:dyDescent="0.3">
      <c r="F657" s="1">
        <v>45870</v>
      </c>
      <c r="G657" s="2">
        <v>6666.6666666666661</v>
      </c>
      <c r="H657" s="38">
        <v>4.4999999999999998E-2</v>
      </c>
      <c r="I657" s="38">
        <v>7.4999999999999997E-2</v>
      </c>
      <c r="J657" s="40">
        <v>1.3698630136986301</v>
      </c>
    </row>
    <row r="658" spans="6:10" x14ac:dyDescent="0.3">
      <c r="F658" s="1">
        <v>45871</v>
      </c>
      <c r="G658" s="2">
        <v>6666.6666666666661</v>
      </c>
      <c r="H658" s="38">
        <v>4.4999999999999998E-2</v>
      </c>
      <c r="I658" s="38">
        <v>7.4999999999999997E-2</v>
      </c>
      <c r="J658" s="40">
        <v>1.3698630136986301</v>
      </c>
    </row>
    <row r="659" spans="6:10" x14ac:dyDescent="0.3">
      <c r="F659" s="1">
        <v>45872</v>
      </c>
      <c r="G659" s="2">
        <v>6666.6666666666661</v>
      </c>
      <c r="H659" s="38">
        <v>4.4999999999999998E-2</v>
      </c>
      <c r="I659" s="38">
        <v>7.4999999999999997E-2</v>
      </c>
      <c r="J659" s="40">
        <v>1.3698630136986301</v>
      </c>
    </row>
    <row r="660" spans="6:10" x14ac:dyDescent="0.3">
      <c r="F660" s="1">
        <v>45873</v>
      </c>
      <c r="G660" s="2">
        <v>6666.6666666666661</v>
      </c>
      <c r="H660" s="38">
        <v>4.4999999999999998E-2</v>
      </c>
      <c r="I660" s="38">
        <v>7.4999999999999997E-2</v>
      </c>
      <c r="J660" s="40">
        <v>1.3698630136986301</v>
      </c>
    </row>
    <row r="661" spans="6:10" x14ac:dyDescent="0.3">
      <c r="F661" s="1">
        <v>45874</v>
      </c>
      <c r="G661" s="2">
        <v>6666.6666666666661</v>
      </c>
      <c r="H661" s="38">
        <v>4.4999999999999998E-2</v>
      </c>
      <c r="I661" s="38">
        <v>7.4999999999999997E-2</v>
      </c>
      <c r="J661" s="40">
        <v>1.3698630136986301</v>
      </c>
    </row>
    <row r="662" spans="6:10" x14ac:dyDescent="0.3">
      <c r="F662" s="1">
        <v>45875</v>
      </c>
      <c r="G662" s="2">
        <v>6666.6666666666661</v>
      </c>
      <c r="H662" s="38">
        <v>4.4999999999999998E-2</v>
      </c>
      <c r="I662" s="38">
        <v>7.4999999999999997E-2</v>
      </c>
      <c r="J662" s="40">
        <v>1.3698630136986301</v>
      </c>
    </row>
    <row r="663" spans="6:10" x14ac:dyDescent="0.3">
      <c r="F663" s="1">
        <v>45876</v>
      </c>
      <c r="G663" s="2">
        <v>6666.6666666666661</v>
      </c>
      <c r="H663" s="38">
        <v>4.4999999999999998E-2</v>
      </c>
      <c r="I663" s="38">
        <v>7.4999999999999997E-2</v>
      </c>
      <c r="J663" s="40">
        <v>1.3698630136986301</v>
      </c>
    </row>
    <row r="664" spans="6:10" x14ac:dyDescent="0.3">
      <c r="F664" s="1">
        <v>45877</v>
      </c>
      <c r="G664" s="2">
        <v>6666.6666666666661</v>
      </c>
      <c r="H664" s="38">
        <v>4.4999999999999998E-2</v>
      </c>
      <c r="I664" s="38">
        <v>7.4999999999999997E-2</v>
      </c>
      <c r="J664" s="40">
        <v>1.3698630136986301</v>
      </c>
    </row>
    <row r="665" spans="6:10" x14ac:dyDescent="0.3">
      <c r="F665" s="1">
        <v>45878</v>
      </c>
      <c r="G665" s="2">
        <v>6666.6666666666661</v>
      </c>
      <c r="H665" s="38">
        <v>4.4999999999999998E-2</v>
      </c>
      <c r="I665" s="38">
        <v>7.4999999999999997E-2</v>
      </c>
      <c r="J665" s="40">
        <v>1.3698630136986301</v>
      </c>
    </row>
    <row r="666" spans="6:10" x14ac:dyDescent="0.3">
      <c r="F666" s="1">
        <v>45879</v>
      </c>
      <c r="G666" s="2">
        <v>6666.6666666666661</v>
      </c>
      <c r="H666" s="38">
        <v>4.4999999999999998E-2</v>
      </c>
      <c r="I666" s="38">
        <v>7.4999999999999997E-2</v>
      </c>
      <c r="J666" s="40">
        <v>1.3698630136986301</v>
      </c>
    </row>
    <row r="667" spans="6:10" x14ac:dyDescent="0.3">
      <c r="F667" s="1">
        <v>45880</v>
      </c>
      <c r="G667" s="2">
        <v>6666.6666666666661</v>
      </c>
      <c r="H667" s="38">
        <v>4.4999999999999998E-2</v>
      </c>
      <c r="I667" s="38">
        <v>7.4999999999999997E-2</v>
      </c>
      <c r="J667" s="40">
        <v>1.3698630136986301</v>
      </c>
    </row>
    <row r="668" spans="6:10" x14ac:dyDescent="0.3">
      <c r="F668" s="1">
        <v>45881</v>
      </c>
      <c r="G668" s="2">
        <v>6666.6666666666661</v>
      </c>
      <c r="H668" s="38">
        <v>4.4999999999999998E-2</v>
      </c>
      <c r="I668" s="38">
        <v>7.4999999999999997E-2</v>
      </c>
      <c r="J668" s="40">
        <v>1.3698630136986301</v>
      </c>
    </row>
    <row r="669" spans="6:10" x14ac:dyDescent="0.3">
      <c r="F669" s="1">
        <v>45882</v>
      </c>
      <c r="G669" s="2">
        <v>6666.6666666666661</v>
      </c>
      <c r="H669" s="38">
        <v>4.4999999999999998E-2</v>
      </c>
      <c r="I669" s="38">
        <v>7.4999999999999997E-2</v>
      </c>
      <c r="J669" s="40">
        <v>1.3698630136986301</v>
      </c>
    </row>
    <row r="670" spans="6:10" x14ac:dyDescent="0.3">
      <c r="F670" s="1">
        <v>45883</v>
      </c>
      <c r="G670" s="2">
        <v>6666.6666666666661</v>
      </c>
      <c r="H670" s="38">
        <v>4.4999999999999998E-2</v>
      </c>
      <c r="I670" s="38">
        <v>7.4999999999999997E-2</v>
      </c>
      <c r="J670" s="40">
        <v>1.3698630136986301</v>
      </c>
    </row>
    <row r="671" spans="6:10" x14ac:dyDescent="0.3">
      <c r="F671" s="1">
        <v>45884</v>
      </c>
      <c r="G671" s="2">
        <v>6666.6666666666661</v>
      </c>
      <c r="H671" s="38">
        <v>4.4999999999999998E-2</v>
      </c>
      <c r="I671" s="38">
        <v>7.4999999999999997E-2</v>
      </c>
      <c r="J671" s="40">
        <v>1.3698630136986301</v>
      </c>
    </row>
    <row r="672" spans="6:10" x14ac:dyDescent="0.3">
      <c r="F672" s="1">
        <v>45885</v>
      </c>
      <c r="G672" s="2">
        <v>6666.6666666666661</v>
      </c>
      <c r="H672" s="38">
        <v>4.4999999999999998E-2</v>
      </c>
      <c r="I672" s="38">
        <v>7.4999999999999997E-2</v>
      </c>
      <c r="J672" s="40">
        <v>1.3698630136986301</v>
      </c>
    </row>
    <row r="673" spans="6:10" x14ac:dyDescent="0.3">
      <c r="F673" s="1">
        <v>45886</v>
      </c>
      <c r="G673" s="2">
        <v>6666.6666666666661</v>
      </c>
      <c r="H673" s="38">
        <v>4.4999999999999998E-2</v>
      </c>
      <c r="I673" s="38">
        <v>7.4999999999999997E-2</v>
      </c>
      <c r="J673" s="40">
        <v>1.3698630136986301</v>
      </c>
    </row>
    <row r="674" spans="6:10" x14ac:dyDescent="0.3">
      <c r="F674" s="1">
        <v>45887</v>
      </c>
      <c r="G674" s="2">
        <v>6666.6666666666661</v>
      </c>
      <c r="H674" s="38">
        <v>4.4999999999999998E-2</v>
      </c>
      <c r="I674" s="38">
        <v>7.4999999999999997E-2</v>
      </c>
      <c r="J674" s="40">
        <v>1.3698630136986301</v>
      </c>
    </row>
    <row r="675" spans="6:10" x14ac:dyDescent="0.3">
      <c r="F675" s="1">
        <v>45888</v>
      </c>
      <c r="G675" s="2">
        <v>6666.6666666666661</v>
      </c>
      <c r="H675" s="38">
        <v>4.4999999999999998E-2</v>
      </c>
      <c r="I675" s="38">
        <v>7.4999999999999997E-2</v>
      </c>
      <c r="J675" s="40">
        <v>1.3698630136986301</v>
      </c>
    </row>
    <row r="676" spans="6:10" x14ac:dyDescent="0.3">
      <c r="F676" s="1">
        <v>45889</v>
      </c>
      <c r="G676" s="2">
        <v>6666.6666666666661</v>
      </c>
      <c r="H676" s="38">
        <v>4.4999999999999998E-2</v>
      </c>
      <c r="I676" s="38">
        <v>7.4999999999999997E-2</v>
      </c>
      <c r="J676" s="40">
        <v>1.3698630136986301</v>
      </c>
    </row>
    <row r="677" spans="6:10" x14ac:dyDescent="0.3">
      <c r="F677" s="1">
        <v>45890</v>
      </c>
      <c r="G677" s="2">
        <v>6666.6666666666661</v>
      </c>
      <c r="H677" s="38">
        <v>4.4999999999999998E-2</v>
      </c>
      <c r="I677" s="38">
        <v>7.4999999999999997E-2</v>
      </c>
      <c r="J677" s="40">
        <v>1.3698630136986301</v>
      </c>
    </row>
    <row r="678" spans="6:10" x14ac:dyDescent="0.3">
      <c r="F678" s="1">
        <v>45891</v>
      </c>
      <c r="G678" s="2">
        <v>6666.6666666666661</v>
      </c>
      <c r="H678" s="38">
        <v>4.4999999999999998E-2</v>
      </c>
      <c r="I678" s="38">
        <v>7.4999999999999997E-2</v>
      </c>
      <c r="J678" s="40">
        <v>1.3698630136986301</v>
      </c>
    </row>
    <row r="679" spans="6:10" x14ac:dyDescent="0.3">
      <c r="F679" s="1">
        <v>45892</v>
      </c>
      <c r="G679" s="2">
        <v>6666.6666666666661</v>
      </c>
      <c r="H679" s="38">
        <v>4.4999999999999998E-2</v>
      </c>
      <c r="I679" s="38">
        <v>7.4999999999999997E-2</v>
      </c>
      <c r="J679" s="40">
        <v>1.3698630136986301</v>
      </c>
    </row>
    <row r="680" spans="6:10" x14ac:dyDescent="0.3">
      <c r="F680" s="1">
        <v>45893</v>
      </c>
      <c r="G680" s="2">
        <v>6666.6666666666661</v>
      </c>
      <c r="H680" s="38">
        <v>4.4999999999999998E-2</v>
      </c>
      <c r="I680" s="38">
        <v>7.4999999999999997E-2</v>
      </c>
      <c r="J680" s="40">
        <v>1.3698630136986301</v>
      </c>
    </row>
    <row r="681" spans="6:10" x14ac:dyDescent="0.3">
      <c r="F681" s="1">
        <v>45894</v>
      </c>
      <c r="G681" s="2">
        <v>6666.6666666666661</v>
      </c>
      <c r="H681" s="38">
        <v>4.4999999999999998E-2</v>
      </c>
      <c r="I681" s="38">
        <v>7.4999999999999997E-2</v>
      </c>
      <c r="J681" s="40">
        <v>1.3698630136986301</v>
      </c>
    </row>
    <row r="682" spans="6:10" x14ac:dyDescent="0.3">
      <c r="F682" s="1">
        <v>45895</v>
      </c>
      <c r="G682" s="2">
        <v>6666.6666666666661</v>
      </c>
      <c r="H682" s="38">
        <v>4.4999999999999998E-2</v>
      </c>
      <c r="I682" s="38">
        <v>7.4999999999999997E-2</v>
      </c>
      <c r="J682" s="40">
        <v>1.3698630136986301</v>
      </c>
    </row>
    <row r="683" spans="6:10" x14ac:dyDescent="0.3">
      <c r="F683" s="1">
        <v>45896</v>
      </c>
      <c r="G683" s="2">
        <v>6666.6666666666661</v>
      </c>
      <c r="H683" s="38">
        <v>4.4999999999999998E-2</v>
      </c>
      <c r="I683" s="38">
        <v>7.4999999999999997E-2</v>
      </c>
      <c r="J683" s="40">
        <v>1.3698630136986301</v>
      </c>
    </row>
    <row r="684" spans="6:10" x14ac:dyDescent="0.3">
      <c r="F684" s="1">
        <v>45897</v>
      </c>
      <c r="G684" s="2">
        <v>6666.6666666666661</v>
      </c>
      <c r="H684" s="38">
        <v>4.4999999999999998E-2</v>
      </c>
      <c r="I684" s="38">
        <v>7.4999999999999997E-2</v>
      </c>
      <c r="J684" s="40">
        <v>1.3698630136986301</v>
      </c>
    </row>
    <row r="685" spans="6:10" x14ac:dyDescent="0.3">
      <c r="F685" s="1">
        <v>45898</v>
      </c>
      <c r="G685" s="2">
        <v>6666.6666666666661</v>
      </c>
      <c r="H685" s="38">
        <v>4.4999999999999998E-2</v>
      </c>
      <c r="I685" s="38">
        <v>7.4999999999999997E-2</v>
      </c>
      <c r="J685" s="40">
        <v>1.3698630136986301</v>
      </c>
    </row>
    <row r="686" spans="6:10" x14ac:dyDescent="0.3">
      <c r="F686" s="1">
        <v>45899</v>
      </c>
      <c r="G686" s="2">
        <v>6666.6666666666661</v>
      </c>
      <c r="H686" s="38">
        <v>4.4999999999999998E-2</v>
      </c>
      <c r="I686" s="38">
        <v>7.4999999999999997E-2</v>
      </c>
      <c r="J686" s="40">
        <v>1.3698630136986301</v>
      </c>
    </row>
    <row r="687" spans="6:10" x14ac:dyDescent="0.3">
      <c r="F687" s="1">
        <v>45900</v>
      </c>
      <c r="G687" s="2">
        <v>6666.6666666666661</v>
      </c>
      <c r="H687" s="38">
        <v>4.4999999999999998E-2</v>
      </c>
      <c r="I687" s="38">
        <v>7.4999999999999997E-2</v>
      </c>
      <c r="J687" s="40">
        <v>1.3698630136986301</v>
      </c>
    </row>
    <row r="688" spans="6:10" x14ac:dyDescent="0.3">
      <c r="F688" s="1">
        <v>45901</v>
      </c>
      <c r="G688" s="2">
        <v>6666.6666666666661</v>
      </c>
      <c r="H688" s="38">
        <v>4.4999999999999998E-2</v>
      </c>
      <c r="I688" s="38">
        <v>7.4999999999999997E-2</v>
      </c>
      <c r="J688" s="40">
        <v>1.3698630136986301</v>
      </c>
    </row>
    <row r="689" spans="6:10" x14ac:dyDescent="0.3">
      <c r="F689" s="1">
        <v>45902</v>
      </c>
      <c r="G689" s="2">
        <v>6666.6666666666661</v>
      </c>
      <c r="H689" s="38">
        <v>4.4999999999999998E-2</v>
      </c>
      <c r="I689" s="38">
        <v>7.4999999999999997E-2</v>
      </c>
      <c r="J689" s="40">
        <v>1.3698630136986301</v>
      </c>
    </row>
    <row r="690" spans="6:10" x14ac:dyDescent="0.3">
      <c r="F690" s="1">
        <v>45903</v>
      </c>
      <c r="G690" s="2">
        <v>6666.6666666666661</v>
      </c>
      <c r="H690" s="38">
        <v>4.4999999999999998E-2</v>
      </c>
      <c r="I690" s="38">
        <v>7.4999999999999997E-2</v>
      </c>
      <c r="J690" s="40">
        <v>1.3698630136986301</v>
      </c>
    </row>
    <row r="691" spans="6:10" x14ac:dyDescent="0.3">
      <c r="F691" s="1">
        <v>45904</v>
      </c>
      <c r="G691" s="2">
        <v>6666.6666666666661</v>
      </c>
      <c r="H691" s="38">
        <v>4.4999999999999998E-2</v>
      </c>
      <c r="I691" s="38">
        <v>7.4999999999999997E-2</v>
      </c>
      <c r="J691" s="40">
        <v>1.3698630136986301</v>
      </c>
    </row>
    <row r="692" spans="6:10" x14ac:dyDescent="0.3">
      <c r="F692" s="1">
        <v>45905</v>
      </c>
      <c r="G692" s="2">
        <v>6666.6666666666661</v>
      </c>
      <c r="H692" s="38">
        <v>4.4999999999999998E-2</v>
      </c>
      <c r="I692" s="38">
        <v>7.4999999999999997E-2</v>
      </c>
      <c r="J692" s="40">
        <v>1.3698630136986301</v>
      </c>
    </row>
    <row r="693" spans="6:10" x14ac:dyDescent="0.3">
      <c r="F693" s="1">
        <v>45906</v>
      </c>
      <c r="G693" s="2">
        <v>6666.6666666666661</v>
      </c>
      <c r="H693" s="38">
        <v>4.4999999999999998E-2</v>
      </c>
      <c r="I693" s="38">
        <v>7.4999999999999997E-2</v>
      </c>
      <c r="J693" s="40">
        <v>1.3698630136986301</v>
      </c>
    </row>
    <row r="694" spans="6:10" x14ac:dyDescent="0.3">
      <c r="F694" s="1">
        <v>45907</v>
      </c>
      <c r="G694" s="2">
        <v>6666.6666666666661</v>
      </c>
      <c r="H694" s="38">
        <v>4.4999999999999998E-2</v>
      </c>
      <c r="I694" s="38">
        <v>7.4999999999999997E-2</v>
      </c>
      <c r="J694" s="40">
        <v>1.3698630136986301</v>
      </c>
    </row>
    <row r="695" spans="6:10" x14ac:dyDescent="0.3">
      <c r="F695" s="1">
        <v>45908</v>
      </c>
      <c r="G695" s="2">
        <v>6666.6666666666661</v>
      </c>
      <c r="H695" s="38">
        <v>4.4999999999999998E-2</v>
      </c>
      <c r="I695" s="38">
        <v>7.4999999999999997E-2</v>
      </c>
      <c r="J695" s="40">
        <v>1.3698630136986301</v>
      </c>
    </row>
    <row r="696" spans="6:10" x14ac:dyDescent="0.3">
      <c r="F696" s="1">
        <v>45909</v>
      </c>
      <c r="G696" s="2">
        <v>6666.6666666666661</v>
      </c>
      <c r="H696" s="38">
        <v>4.4999999999999998E-2</v>
      </c>
      <c r="I696" s="38">
        <v>7.4999999999999997E-2</v>
      </c>
      <c r="J696" s="40">
        <v>1.3698630136986301</v>
      </c>
    </row>
    <row r="697" spans="6:10" x14ac:dyDescent="0.3">
      <c r="F697" s="1">
        <v>45910</v>
      </c>
      <c r="G697" s="2">
        <v>6666.6666666666661</v>
      </c>
      <c r="H697" s="38">
        <v>4.4999999999999998E-2</v>
      </c>
      <c r="I697" s="38">
        <v>7.4999999999999997E-2</v>
      </c>
      <c r="J697" s="40">
        <v>1.3698630136986301</v>
      </c>
    </row>
    <row r="698" spans="6:10" x14ac:dyDescent="0.3">
      <c r="F698" s="1">
        <v>45911</v>
      </c>
      <c r="G698" s="2">
        <v>6666.6666666666661</v>
      </c>
      <c r="H698" s="38">
        <v>4.4999999999999998E-2</v>
      </c>
      <c r="I698" s="38">
        <v>7.4999999999999997E-2</v>
      </c>
      <c r="J698" s="40">
        <v>1.3698630136986301</v>
      </c>
    </row>
    <row r="699" spans="6:10" x14ac:dyDescent="0.3">
      <c r="F699" s="1">
        <v>45912</v>
      </c>
      <c r="G699" s="2">
        <v>6666.6666666666661</v>
      </c>
      <c r="H699" s="38">
        <v>4.4999999999999998E-2</v>
      </c>
      <c r="I699" s="38">
        <v>7.4999999999999997E-2</v>
      </c>
      <c r="J699" s="40">
        <v>1.3698630136986301</v>
      </c>
    </row>
    <row r="700" spans="6:10" x14ac:dyDescent="0.3">
      <c r="F700" s="1">
        <v>45913</v>
      </c>
      <c r="G700" s="2">
        <v>6666.6666666666661</v>
      </c>
      <c r="H700" s="38">
        <v>4.4999999999999998E-2</v>
      </c>
      <c r="I700" s="38">
        <v>7.4999999999999997E-2</v>
      </c>
      <c r="J700" s="40">
        <v>1.3698630136986301</v>
      </c>
    </row>
    <row r="701" spans="6:10" x14ac:dyDescent="0.3">
      <c r="F701" s="1">
        <v>45914</v>
      </c>
      <c r="G701" s="2">
        <v>6666.6666666666661</v>
      </c>
      <c r="H701" s="38">
        <v>4.4999999999999998E-2</v>
      </c>
      <c r="I701" s="38">
        <v>7.4999999999999997E-2</v>
      </c>
      <c r="J701" s="40">
        <v>1.3698630136986301</v>
      </c>
    </row>
    <row r="702" spans="6:10" x14ac:dyDescent="0.3">
      <c r="F702" s="1">
        <v>45915</v>
      </c>
      <c r="G702" s="2">
        <v>6666.6666666666661</v>
      </c>
      <c r="H702" s="38">
        <v>4.4999999999999998E-2</v>
      </c>
      <c r="I702" s="38">
        <v>7.4999999999999997E-2</v>
      </c>
      <c r="J702" s="40">
        <v>1.3698630136986301</v>
      </c>
    </row>
    <row r="703" spans="6:10" x14ac:dyDescent="0.3">
      <c r="F703" s="1">
        <v>45916</v>
      </c>
      <c r="G703" s="2">
        <v>6666.6666666666661</v>
      </c>
      <c r="H703" s="38">
        <v>4.4999999999999998E-2</v>
      </c>
      <c r="I703" s="38">
        <v>7.4999999999999997E-2</v>
      </c>
      <c r="J703" s="40">
        <v>1.3698630136986301</v>
      </c>
    </row>
    <row r="704" spans="6:10" x14ac:dyDescent="0.3">
      <c r="F704" s="1">
        <v>45917</v>
      </c>
      <c r="G704" s="2">
        <v>6666.6666666666661</v>
      </c>
      <c r="H704" s="38">
        <v>4.4999999999999998E-2</v>
      </c>
      <c r="I704" s="38">
        <v>7.4999999999999997E-2</v>
      </c>
      <c r="J704" s="40">
        <v>1.3698630136986301</v>
      </c>
    </row>
    <row r="705" spans="6:10" x14ac:dyDescent="0.3">
      <c r="F705" s="1">
        <v>45918</v>
      </c>
      <c r="G705" s="2">
        <v>6666.6666666666661</v>
      </c>
      <c r="H705" s="38">
        <v>4.4999999999999998E-2</v>
      </c>
      <c r="I705" s="38">
        <v>7.4999999999999997E-2</v>
      </c>
      <c r="J705" s="40">
        <v>1.3698630136986301</v>
      </c>
    </row>
    <row r="706" spans="6:10" x14ac:dyDescent="0.3">
      <c r="F706" s="1">
        <v>45919</v>
      </c>
      <c r="G706" s="2">
        <v>6666.6666666666661</v>
      </c>
      <c r="H706" s="38">
        <v>4.4999999999999998E-2</v>
      </c>
      <c r="I706" s="38">
        <v>7.4999999999999997E-2</v>
      </c>
      <c r="J706" s="40">
        <v>1.3698630136986301</v>
      </c>
    </row>
    <row r="707" spans="6:10" x14ac:dyDescent="0.3">
      <c r="F707" s="1">
        <v>45920</v>
      </c>
      <c r="G707" s="2">
        <v>6666.6666666666661</v>
      </c>
      <c r="H707" s="38">
        <v>4.4999999999999998E-2</v>
      </c>
      <c r="I707" s="38">
        <v>7.4999999999999997E-2</v>
      </c>
      <c r="J707" s="40">
        <v>1.3698630136986301</v>
      </c>
    </row>
    <row r="708" spans="6:10" x14ac:dyDescent="0.3">
      <c r="F708" s="1">
        <v>45921</v>
      </c>
      <c r="G708" s="2">
        <v>6666.6666666666661</v>
      </c>
      <c r="H708" s="38">
        <v>4.4999999999999998E-2</v>
      </c>
      <c r="I708" s="38">
        <v>7.4999999999999997E-2</v>
      </c>
      <c r="J708" s="40">
        <v>1.3698630136986301</v>
      </c>
    </row>
    <row r="709" spans="6:10" x14ac:dyDescent="0.3">
      <c r="F709" s="1">
        <v>45922</v>
      </c>
      <c r="G709" s="2">
        <v>6666.6666666666661</v>
      </c>
      <c r="H709" s="38">
        <v>4.4999999999999998E-2</v>
      </c>
      <c r="I709" s="38">
        <v>7.4999999999999997E-2</v>
      </c>
      <c r="J709" s="40">
        <v>1.3698630136986301</v>
      </c>
    </row>
    <row r="710" spans="6:10" x14ac:dyDescent="0.3">
      <c r="F710" s="1">
        <v>45923</v>
      </c>
      <c r="G710" s="2">
        <v>6666.6666666666661</v>
      </c>
      <c r="H710" s="38">
        <v>4.4999999999999998E-2</v>
      </c>
      <c r="I710" s="38">
        <v>7.4999999999999997E-2</v>
      </c>
      <c r="J710" s="40">
        <v>1.3698630136986301</v>
      </c>
    </row>
    <row r="711" spans="6:10" x14ac:dyDescent="0.3">
      <c r="F711" s="1">
        <v>45924</v>
      </c>
      <c r="G711" s="2">
        <v>6666.6666666666661</v>
      </c>
      <c r="H711" s="38">
        <v>4.4999999999999998E-2</v>
      </c>
      <c r="I711" s="38">
        <v>7.4999999999999997E-2</v>
      </c>
      <c r="J711" s="40">
        <v>1.3698630136986301</v>
      </c>
    </row>
    <row r="712" spans="6:10" x14ac:dyDescent="0.3">
      <c r="F712" s="1">
        <v>45925</v>
      </c>
      <c r="G712" s="2">
        <v>6666.6666666666661</v>
      </c>
      <c r="H712" s="38">
        <v>4.4999999999999998E-2</v>
      </c>
      <c r="I712" s="38">
        <v>7.4999999999999997E-2</v>
      </c>
      <c r="J712" s="40">
        <v>1.3698630136986301</v>
      </c>
    </row>
    <row r="713" spans="6:10" x14ac:dyDescent="0.3">
      <c r="F713" s="1">
        <v>45926</v>
      </c>
      <c r="G713" s="2">
        <v>6666.6666666666661</v>
      </c>
      <c r="H713" s="38">
        <v>4.4999999999999998E-2</v>
      </c>
      <c r="I713" s="38">
        <v>7.4999999999999997E-2</v>
      </c>
      <c r="J713" s="40">
        <v>1.3698630136986301</v>
      </c>
    </row>
    <row r="714" spans="6:10" x14ac:dyDescent="0.3">
      <c r="F714" s="1">
        <v>45927</v>
      </c>
      <c r="G714" s="2">
        <v>6666.6666666666661</v>
      </c>
      <c r="H714" s="38">
        <v>4.4999999999999998E-2</v>
      </c>
      <c r="I714" s="38">
        <v>7.4999999999999997E-2</v>
      </c>
      <c r="J714" s="40">
        <v>1.3698630136986301</v>
      </c>
    </row>
    <row r="715" spans="6:10" x14ac:dyDescent="0.3">
      <c r="F715" s="1">
        <v>45928</v>
      </c>
      <c r="G715" s="2">
        <v>6666.6666666666661</v>
      </c>
      <c r="H715" s="38">
        <v>4.4999999999999998E-2</v>
      </c>
      <c r="I715" s="38">
        <v>7.4999999999999997E-2</v>
      </c>
      <c r="J715" s="40">
        <v>1.3698630136986301</v>
      </c>
    </row>
    <row r="716" spans="6:10" x14ac:dyDescent="0.3">
      <c r="F716" s="1">
        <v>45929</v>
      </c>
      <c r="G716" s="2">
        <v>6666.6666666666661</v>
      </c>
      <c r="H716" s="38">
        <v>4.4999999999999998E-2</v>
      </c>
      <c r="I716" s="38">
        <v>7.4999999999999997E-2</v>
      </c>
      <c r="J716" s="40">
        <v>1.3698630136986301</v>
      </c>
    </row>
    <row r="717" spans="6:10" x14ac:dyDescent="0.3">
      <c r="F717" s="1">
        <v>45930</v>
      </c>
      <c r="G717" s="2">
        <v>6666.6666666666661</v>
      </c>
      <c r="H717" s="38">
        <v>4.4999999999999998E-2</v>
      </c>
      <c r="I717" s="38">
        <v>7.4999999999999997E-2</v>
      </c>
      <c r="J717" s="40">
        <v>1.3698630136986301</v>
      </c>
    </row>
    <row r="718" spans="6:10" x14ac:dyDescent="0.3">
      <c r="F718" s="1">
        <v>45931</v>
      </c>
      <c r="G718" s="2">
        <v>6666.6666666666661</v>
      </c>
      <c r="H718" s="38">
        <v>4.4999999999999998E-2</v>
      </c>
      <c r="I718" s="38">
        <v>7.4999999999999997E-2</v>
      </c>
      <c r="J718" s="40">
        <v>1.3698630136986301</v>
      </c>
    </row>
    <row r="719" spans="6:10" x14ac:dyDescent="0.3">
      <c r="F719" s="1">
        <v>45932</v>
      </c>
      <c r="G719" s="2">
        <v>6666.6666666666661</v>
      </c>
      <c r="H719" s="38">
        <v>4.4999999999999998E-2</v>
      </c>
      <c r="I719" s="38">
        <v>7.4999999999999997E-2</v>
      </c>
      <c r="J719" s="40">
        <v>1.3698630136986301</v>
      </c>
    </row>
    <row r="720" spans="6:10" x14ac:dyDescent="0.3">
      <c r="F720" s="1">
        <v>45933</v>
      </c>
      <c r="G720" s="2">
        <v>6666.6666666666661</v>
      </c>
      <c r="H720" s="38">
        <v>4.4999999999999998E-2</v>
      </c>
      <c r="I720" s="38">
        <v>7.4999999999999997E-2</v>
      </c>
      <c r="J720" s="40">
        <v>1.3698630136986301</v>
      </c>
    </row>
    <row r="721" spans="6:10" x14ac:dyDescent="0.3">
      <c r="F721" s="1">
        <v>45934</v>
      </c>
      <c r="G721" s="2">
        <v>6666.6666666666661</v>
      </c>
      <c r="H721" s="38">
        <v>4.4999999999999998E-2</v>
      </c>
      <c r="I721" s="38">
        <v>7.4999999999999997E-2</v>
      </c>
      <c r="J721" s="40">
        <v>1.3698630136986301</v>
      </c>
    </row>
    <row r="722" spans="6:10" x14ac:dyDescent="0.3">
      <c r="F722" s="1">
        <v>45935</v>
      </c>
      <c r="G722" s="2">
        <v>6666.6666666666661</v>
      </c>
      <c r="H722" s="38">
        <v>4.4999999999999998E-2</v>
      </c>
      <c r="I722" s="38">
        <v>7.4999999999999997E-2</v>
      </c>
      <c r="J722" s="40">
        <v>1.3698630136986301</v>
      </c>
    </row>
    <row r="723" spans="6:10" x14ac:dyDescent="0.3">
      <c r="F723" s="1">
        <v>45936</v>
      </c>
      <c r="G723" s="2">
        <v>6666.6666666666661</v>
      </c>
      <c r="H723" s="38">
        <v>4.4999999999999998E-2</v>
      </c>
      <c r="I723" s="38">
        <v>7.4999999999999997E-2</v>
      </c>
      <c r="J723" s="40">
        <v>1.3698630136986301</v>
      </c>
    </row>
    <row r="724" spans="6:10" x14ac:dyDescent="0.3">
      <c r="F724" s="1">
        <v>45937</v>
      </c>
      <c r="G724" s="2">
        <v>6666.6666666666661</v>
      </c>
      <c r="H724" s="38">
        <v>4.4999999999999998E-2</v>
      </c>
      <c r="I724" s="38">
        <v>7.4999999999999997E-2</v>
      </c>
      <c r="J724" s="40">
        <v>1.3698630136986301</v>
      </c>
    </row>
    <row r="725" spans="6:10" x14ac:dyDescent="0.3">
      <c r="F725" s="1">
        <v>45938</v>
      </c>
      <c r="G725" s="2">
        <v>6666.6666666666661</v>
      </c>
      <c r="H725" s="38">
        <v>4.4999999999999998E-2</v>
      </c>
      <c r="I725" s="38">
        <v>7.4999999999999997E-2</v>
      </c>
      <c r="J725" s="40">
        <v>1.3698630136986301</v>
      </c>
    </row>
    <row r="726" spans="6:10" x14ac:dyDescent="0.3">
      <c r="F726" s="1">
        <v>45939</v>
      </c>
      <c r="G726" s="2">
        <v>6666.6666666666661</v>
      </c>
      <c r="H726" s="38">
        <v>4.4999999999999998E-2</v>
      </c>
      <c r="I726" s="38">
        <v>7.4999999999999997E-2</v>
      </c>
      <c r="J726" s="40">
        <v>1.3698630136986301</v>
      </c>
    </row>
    <row r="727" spans="6:10" x14ac:dyDescent="0.3">
      <c r="F727" s="1">
        <v>45940</v>
      </c>
      <c r="G727" s="2">
        <v>6666.6666666666661</v>
      </c>
      <c r="H727" s="38">
        <v>4.4999999999999998E-2</v>
      </c>
      <c r="I727" s="38">
        <v>7.4999999999999997E-2</v>
      </c>
      <c r="J727" s="40">
        <v>1.3698630136986301</v>
      </c>
    </row>
    <row r="728" spans="6:10" x14ac:dyDescent="0.3">
      <c r="F728" s="1">
        <v>45941</v>
      </c>
      <c r="G728" s="2">
        <v>6666.6666666666661</v>
      </c>
      <c r="H728" s="38">
        <v>4.4999999999999998E-2</v>
      </c>
      <c r="I728" s="38">
        <v>7.4999999999999997E-2</v>
      </c>
      <c r="J728" s="40">
        <v>1.3698630136986301</v>
      </c>
    </row>
    <row r="729" spans="6:10" x14ac:dyDescent="0.3">
      <c r="F729" s="1">
        <v>45942</v>
      </c>
      <c r="G729" s="2">
        <v>6666.6666666666661</v>
      </c>
      <c r="H729" s="38">
        <v>4.4999999999999998E-2</v>
      </c>
      <c r="I729" s="38">
        <v>7.4999999999999997E-2</v>
      </c>
      <c r="J729" s="40">
        <v>1.3698630136986301</v>
      </c>
    </row>
    <row r="730" spans="6:10" x14ac:dyDescent="0.3">
      <c r="F730" s="1">
        <v>45943</v>
      </c>
      <c r="G730" s="2">
        <v>6666.6666666666661</v>
      </c>
      <c r="H730" s="38">
        <v>4.4999999999999998E-2</v>
      </c>
      <c r="I730" s="38">
        <v>7.4999999999999997E-2</v>
      </c>
      <c r="J730" s="40">
        <v>1.3698630136986301</v>
      </c>
    </row>
    <row r="731" spans="6:10" x14ac:dyDescent="0.3">
      <c r="F731" s="1">
        <v>45944</v>
      </c>
      <c r="G731" s="2">
        <v>6666.6666666666661</v>
      </c>
      <c r="H731" s="38">
        <v>4.4999999999999998E-2</v>
      </c>
      <c r="I731" s="38">
        <v>7.4999999999999997E-2</v>
      </c>
      <c r="J731" s="40">
        <v>1.3698630136986301</v>
      </c>
    </row>
    <row r="732" spans="6:10" x14ac:dyDescent="0.3">
      <c r="F732" s="1">
        <v>45945</v>
      </c>
      <c r="G732" s="2">
        <v>6666.6666666666661</v>
      </c>
      <c r="H732" s="38">
        <v>4.4999999999999998E-2</v>
      </c>
      <c r="I732" s="38">
        <v>7.4999999999999997E-2</v>
      </c>
      <c r="J732" s="40">
        <v>1.3698630136986301</v>
      </c>
    </row>
    <row r="733" spans="6:10" x14ac:dyDescent="0.3">
      <c r="F733" s="1">
        <v>45946</v>
      </c>
      <c r="G733" s="2">
        <v>6666.6666666666661</v>
      </c>
      <c r="H733" s="38">
        <v>4.4999999999999998E-2</v>
      </c>
      <c r="I733" s="38">
        <v>7.4999999999999997E-2</v>
      </c>
      <c r="J733" s="40">
        <v>1.3698630136986301</v>
      </c>
    </row>
    <row r="734" spans="6:10" x14ac:dyDescent="0.3">
      <c r="F734" s="1">
        <v>45947</v>
      </c>
      <c r="G734" s="2">
        <v>6666.6666666666661</v>
      </c>
      <c r="H734" s="38">
        <v>4.4999999999999998E-2</v>
      </c>
      <c r="I734" s="38">
        <v>7.4999999999999997E-2</v>
      </c>
      <c r="J734" s="40">
        <v>1.3698630136986301</v>
      </c>
    </row>
    <row r="735" spans="6:10" x14ac:dyDescent="0.3">
      <c r="F735" s="1">
        <v>45948</v>
      </c>
      <c r="G735" s="2">
        <v>3333.3333333333326</v>
      </c>
      <c r="H735" s="38">
        <v>4.4999999999999998E-2</v>
      </c>
      <c r="I735" s="38">
        <v>7.4999999999999997E-2</v>
      </c>
      <c r="J735" s="40">
        <v>0.68493150684931492</v>
      </c>
    </row>
    <row r="736" spans="6:10" x14ac:dyDescent="0.3">
      <c r="F736" s="1">
        <v>45949</v>
      </c>
      <c r="G736" s="2">
        <v>3333.3333333333326</v>
      </c>
      <c r="H736" s="38">
        <v>4.4999999999999998E-2</v>
      </c>
      <c r="I736" s="38">
        <v>7.4999999999999997E-2</v>
      </c>
      <c r="J736" s="40">
        <v>0.68493150684931492</v>
      </c>
    </row>
    <row r="737" spans="6:10" x14ac:dyDescent="0.3">
      <c r="F737" s="1">
        <v>45950</v>
      </c>
      <c r="G737" s="2">
        <v>3333.3333333333326</v>
      </c>
      <c r="H737" s="38">
        <v>4.4999999999999998E-2</v>
      </c>
      <c r="I737" s="38">
        <v>7.4999999999999997E-2</v>
      </c>
      <c r="J737" s="40">
        <v>0.68493150684931492</v>
      </c>
    </row>
    <row r="738" spans="6:10" x14ac:dyDescent="0.3">
      <c r="F738" s="1">
        <v>45951</v>
      </c>
      <c r="G738" s="2">
        <v>3333.3333333333326</v>
      </c>
      <c r="H738" s="38">
        <v>4.4999999999999998E-2</v>
      </c>
      <c r="I738" s="38">
        <v>7.4999999999999997E-2</v>
      </c>
      <c r="J738" s="40">
        <v>0.68493150684931492</v>
      </c>
    </row>
    <row r="739" spans="6:10" x14ac:dyDescent="0.3">
      <c r="F739" s="1">
        <v>45952</v>
      </c>
      <c r="G739" s="2">
        <v>3333.3333333333326</v>
      </c>
      <c r="H739" s="38">
        <v>4.4999999999999998E-2</v>
      </c>
      <c r="I739" s="38">
        <v>7.4999999999999997E-2</v>
      </c>
      <c r="J739" s="40">
        <v>0.68493150684931492</v>
      </c>
    </row>
    <row r="740" spans="6:10" x14ac:dyDescent="0.3">
      <c r="F740" s="1">
        <v>45953</v>
      </c>
      <c r="G740" s="2">
        <v>3333.3333333333326</v>
      </c>
      <c r="H740" s="38">
        <v>4.4999999999999998E-2</v>
      </c>
      <c r="I740" s="38">
        <v>7.4999999999999997E-2</v>
      </c>
      <c r="J740" s="40">
        <v>0.68493150684931492</v>
      </c>
    </row>
    <row r="741" spans="6:10" x14ac:dyDescent="0.3">
      <c r="F741" s="1">
        <v>45954</v>
      </c>
      <c r="G741" s="2">
        <v>3333.3333333333326</v>
      </c>
      <c r="H741" s="38">
        <v>4.4999999999999998E-2</v>
      </c>
      <c r="I741" s="38">
        <v>7.4999999999999997E-2</v>
      </c>
      <c r="J741" s="40">
        <v>0.68493150684931492</v>
      </c>
    </row>
    <row r="742" spans="6:10" x14ac:dyDescent="0.3">
      <c r="F742" s="1">
        <v>45955</v>
      </c>
      <c r="G742" s="2">
        <v>3333.3333333333326</v>
      </c>
      <c r="H742" s="38">
        <v>4.4999999999999998E-2</v>
      </c>
      <c r="I742" s="38">
        <v>7.4999999999999997E-2</v>
      </c>
      <c r="J742" s="40">
        <v>0.68493150684931492</v>
      </c>
    </row>
    <row r="743" spans="6:10" x14ac:dyDescent="0.3">
      <c r="F743" s="1">
        <v>45956</v>
      </c>
      <c r="G743" s="2">
        <v>3333.3333333333326</v>
      </c>
      <c r="H743" s="38">
        <v>4.4999999999999998E-2</v>
      </c>
      <c r="I743" s="38">
        <v>7.4999999999999997E-2</v>
      </c>
      <c r="J743" s="40">
        <v>0.68493150684931492</v>
      </c>
    </row>
    <row r="744" spans="6:10" x14ac:dyDescent="0.3">
      <c r="F744" s="1">
        <v>45957</v>
      </c>
      <c r="G744" s="2">
        <v>3333.3333333333326</v>
      </c>
      <c r="H744" s="38">
        <v>4.4999999999999998E-2</v>
      </c>
      <c r="I744" s="38">
        <v>7.4999999999999997E-2</v>
      </c>
      <c r="J744" s="40">
        <v>0.68493150684931492</v>
      </c>
    </row>
    <row r="745" spans="6:10" x14ac:dyDescent="0.3">
      <c r="F745" s="1">
        <v>45958</v>
      </c>
      <c r="G745" s="2">
        <v>3333.3333333333326</v>
      </c>
      <c r="H745" s="38">
        <v>4.4999999999999998E-2</v>
      </c>
      <c r="I745" s="38">
        <v>7.4999999999999997E-2</v>
      </c>
      <c r="J745" s="40">
        <v>0.68493150684931492</v>
      </c>
    </row>
    <row r="746" spans="6:10" x14ac:dyDescent="0.3">
      <c r="F746" s="1">
        <v>45959</v>
      </c>
      <c r="G746" s="2">
        <v>3333.3333333333326</v>
      </c>
      <c r="H746" s="38">
        <v>4.4999999999999998E-2</v>
      </c>
      <c r="I746" s="38">
        <v>7.4999999999999997E-2</v>
      </c>
      <c r="J746" s="40">
        <v>0.68493150684931492</v>
      </c>
    </row>
    <row r="747" spans="6:10" x14ac:dyDescent="0.3">
      <c r="F747" s="1">
        <v>45960</v>
      </c>
      <c r="G747" s="2">
        <v>3333.3333333333326</v>
      </c>
      <c r="H747" s="38">
        <v>4.4999999999999998E-2</v>
      </c>
      <c r="I747" s="38">
        <v>7.4999999999999997E-2</v>
      </c>
      <c r="J747" s="40">
        <v>0.68493150684931492</v>
      </c>
    </row>
    <row r="748" spans="6:10" x14ac:dyDescent="0.3">
      <c r="F748" s="1">
        <v>45961</v>
      </c>
      <c r="G748" s="2">
        <v>3333.3333333333326</v>
      </c>
      <c r="H748" s="38">
        <v>4.4999999999999998E-2</v>
      </c>
      <c r="I748" s="38">
        <v>7.4999999999999997E-2</v>
      </c>
      <c r="J748" s="40">
        <v>0.68493150684931492</v>
      </c>
    </row>
    <row r="749" spans="6:10" x14ac:dyDescent="0.3">
      <c r="F749" s="1">
        <v>45962</v>
      </c>
      <c r="G749" s="2">
        <v>3333.3333333333326</v>
      </c>
      <c r="H749" s="38">
        <v>4.4999999999999998E-2</v>
      </c>
      <c r="I749" s="38">
        <v>7.4999999999999997E-2</v>
      </c>
      <c r="J749" s="40">
        <v>0.68493150684931492</v>
      </c>
    </row>
    <row r="750" spans="6:10" x14ac:dyDescent="0.3">
      <c r="F750" s="1">
        <v>45963</v>
      </c>
      <c r="G750" s="2">
        <v>3333.3333333333326</v>
      </c>
      <c r="H750" s="38">
        <v>4.4999999999999998E-2</v>
      </c>
      <c r="I750" s="38">
        <v>7.4999999999999997E-2</v>
      </c>
      <c r="J750" s="40">
        <v>0.68493150684931492</v>
      </c>
    </row>
    <row r="751" spans="6:10" x14ac:dyDescent="0.3">
      <c r="F751" s="1">
        <v>45964</v>
      </c>
      <c r="G751" s="2">
        <v>3333.3333333333326</v>
      </c>
      <c r="H751" s="38">
        <v>4.4999999999999998E-2</v>
      </c>
      <c r="I751" s="38">
        <v>7.4999999999999997E-2</v>
      </c>
      <c r="J751" s="40">
        <v>0.68493150684931492</v>
      </c>
    </row>
    <row r="752" spans="6:10" x14ac:dyDescent="0.3">
      <c r="F752" s="1">
        <v>45965</v>
      </c>
      <c r="G752" s="2">
        <v>3333.3333333333326</v>
      </c>
      <c r="H752" s="38">
        <v>4.4999999999999998E-2</v>
      </c>
      <c r="I752" s="38">
        <v>7.4999999999999997E-2</v>
      </c>
      <c r="J752" s="40">
        <v>0.68493150684931492</v>
      </c>
    </row>
    <row r="753" spans="6:10" x14ac:dyDescent="0.3">
      <c r="F753" s="1">
        <v>45966</v>
      </c>
      <c r="G753" s="2">
        <v>3333.3333333333326</v>
      </c>
      <c r="H753" s="38">
        <v>4.4999999999999998E-2</v>
      </c>
      <c r="I753" s="38">
        <v>7.4999999999999997E-2</v>
      </c>
      <c r="J753" s="40">
        <v>0.68493150684931492</v>
      </c>
    </row>
    <row r="754" spans="6:10" x14ac:dyDescent="0.3">
      <c r="F754" s="1">
        <v>45967</v>
      </c>
      <c r="G754" s="2">
        <v>3333.3333333333326</v>
      </c>
      <c r="H754" s="38">
        <v>4.4999999999999998E-2</v>
      </c>
      <c r="I754" s="38">
        <v>7.4999999999999997E-2</v>
      </c>
      <c r="J754" s="40">
        <v>0.68493150684931492</v>
      </c>
    </row>
    <row r="755" spans="6:10" x14ac:dyDescent="0.3">
      <c r="F755" s="1">
        <v>45968</v>
      </c>
      <c r="G755" s="2">
        <v>3333.3333333333326</v>
      </c>
      <c r="H755" s="38">
        <v>4.4999999999999998E-2</v>
      </c>
      <c r="I755" s="38">
        <v>7.4999999999999997E-2</v>
      </c>
      <c r="J755" s="40">
        <v>0.68493150684931492</v>
      </c>
    </row>
    <row r="756" spans="6:10" x14ac:dyDescent="0.3">
      <c r="F756" s="1">
        <v>45969</v>
      </c>
      <c r="G756" s="2">
        <v>3333.3333333333326</v>
      </c>
      <c r="H756" s="38">
        <v>4.4999999999999998E-2</v>
      </c>
      <c r="I756" s="38">
        <v>7.4999999999999997E-2</v>
      </c>
      <c r="J756" s="40">
        <v>0.68493150684931492</v>
      </c>
    </row>
    <row r="757" spans="6:10" x14ac:dyDescent="0.3">
      <c r="F757" s="1">
        <v>45970</v>
      </c>
      <c r="G757" s="2">
        <v>3333.3333333333326</v>
      </c>
      <c r="H757" s="38">
        <v>4.4999999999999998E-2</v>
      </c>
      <c r="I757" s="38">
        <v>7.4999999999999997E-2</v>
      </c>
      <c r="J757" s="40">
        <v>0.68493150684931492</v>
      </c>
    </row>
    <row r="758" spans="6:10" x14ac:dyDescent="0.3">
      <c r="F758" s="1">
        <v>45971</v>
      </c>
      <c r="G758" s="2">
        <v>3333.3333333333326</v>
      </c>
      <c r="H758" s="38">
        <v>4.4999999999999998E-2</v>
      </c>
      <c r="I758" s="38">
        <v>7.4999999999999997E-2</v>
      </c>
      <c r="J758" s="40">
        <v>0.68493150684931492</v>
      </c>
    </row>
    <row r="759" spans="6:10" x14ac:dyDescent="0.3">
      <c r="F759" s="1">
        <v>45972</v>
      </c>
      <c r="G759" s="2">
        <v>3333.3333333333326</v>
      </c>
      <c r="H759" s="38">
        <v>4.4999999999999998E-2</v>
      </c>
      <c r="I759" s="38">
        <v>7.4999999999999997E-2</v>
      </c>
      <c r="J759" s="40">
        <v>0.68493150684931492</v>
      </c>
    </row>
    <row r="760" spans="6:10" x14ac:dyDescent="0.3">
      <c r="F760" s="1">
        <v>45973</v>
      </c>
      <c r="G760" s="2">
        <v>3333.3333333333326</v>
      </c>
      <c r="H760" s="38">
        <v>4.4999999999999998E-2</v>
      </c>
      <c r="I760" s="38">
        <v>7.4999999999999997E-2</v>
      </c>
      <c r="J760" s="40">
        <v>0.68493150684931492</v>
      </c>
    </row>
    <row r="761" spans="6:10" x14ac:dyDescent="0.3">
      <c r="F761" s="1">
        <v>45974</v>
      </c>
      <c r="G761" s="2">
        <v>3333.3333333333326</v>
      </c>
      <c r="H761" s="38">
        <v>4.4999999999999998E-2</v>
      </c>
      <c r="I761" s="38">
        <v>7.4999999999999997E-2</v>
      </c>
      <c r="J761" s="40">
        <v>0.68493150684931492</v>
      </c>
    </row>
    <row r="762" spans="6:10" x14ac:dyDescent="0.3">
      <c r="F762" s="1">
        <v>45975</v>
      </c>
      <c r="G762" s="2">
        <v>3333.3333333333326</v>
      </c>
      <c r="H762" s="38">
        <v>4.4999999999999998E-2</v>
      </c>
      <c r="I762" s="38">
        <v>7.4999999999999997E-2</v>
      </c>
      <c r="J762" s="40">
        <v>0.68493150684931492</v>
      </c>
    </row>
    <row r="763" spans="6:10" x14ac:dyDescent="0.3">
      <c r="F763" s="1">
        <v>45976</v>
      </c>
      <c r="G763" s="2">
        <v>3333.3333333333326</v>
      </c>
      <c r="H763" s="38">
        <v>4.4999999999999998E-2</v>
      </c>
      <c r="I763" s="38">
        <v>7.4999999999999997E-2</v>
      </c>
      <c r="J763" s="40">
        <v>0.68493150684931492</v>
      </c>
    </row>
    <row r="764" spans="6:10" x14ac:dyDescent="0.3">
      <c r="F764" s="1">
        <v>45977</v>
      </c>
      <c r="G764" s="2">
        <v>3333.3333333333326</v>
      </c>
      <c r="H764" s="38">
        <v>4.4999999999999998E-2</v>
      </c>
      <c r="I764" s="38">
        <v>7.4999999999999997E-2</v>
      </c>
      <c r="J764" s="40">
        <v>0.68493150684931492</v>
      </c>
    </row>
    <row r="765" spans="6:10" x14ac:dyDescent="0.3">
      <c r="F765" s="1">
        <v>45978</v>
      </c>
      <c r="G765" s="2">
        <v>3333.3333333333326</v>
      </c>
      <c r="H765" s="38">
        <v>4.4999999999999998E-2</v>
      </c>
      <c r="I765" s="38">
        <v>7.4999999999999997E-2</v>
      </c>
      <c r="J765" s="40">
        <v>0.68493150684931492</v>
      </c>
    </row>
    <row r="766" spans="6:10" x14ac:dyDescent="0.3">
      <c r="F766" s="1">
        <v>45979</v>
      </c>
      <c r="G766" s="2">
        <v>3333.3333333333326</v>
      </c>
      <c r="H766" s="38">
        <v>4.4999999999999998E-2</v>
      </c>
      <c r="I766" s="38">
        <v>7.4999999999999997E-2</v>
      </c>
      <c r="J766" s="40">
        <v>0.68493150684931492</v>
      </c>
    </row>
    <row r="767" spans="6:10" x14ac:dyDescent="0.3">
      <c r="F767" s="1">
        <v>45980</v>
      </c>
      <c r="G767" s="2">
        <v>3333.3333333333326</v>
      </c>
      <c r="H767" s="38">
        <v>4.4999999999999998E-2</v>
      </c>
      <c r="I767" s="38">
        <v>7.4999999999999997E-2</v>
      </c>
      <c r="J767" s="40">
        <v>0.68493150684931492</v>
      </c>
    </row>
    <row r="768" spans="6:10" x14ac:dyDescent="0.3">
      <c r="F768" s="1">
        <v>45981</v>
      </c>
      <c r="G768" s="2">
        <v>3333.3333333333326</v>
      </c>
      <c r="H768" s="38">
        <v>4.4999999999999998E-2</v>
      </c>
      <c r="I768" s="38">
        <v>7.4999999999999997E-2</v>
      </c>
      <c r="J768" s="40">
        <v>0.68493150684931492</v>
      </c>
    </row>
    <row r="769" spans="6:10" x14ac:dyDescent="0.3">
      <c r="F769" s="1">
        <v>45982</v>
      </c>
      <c r="G769" s="2">
        <v>3333.3333333333326</v>
      </c>
      <c r="H769" s="38">
        <v>4.4999999999999998E-2</v>
      </c>
      <c r="I769" s="38">
        <v>7.4999999999999997E-2</v>
      </c>
      <c r="J769" s="40">
        <v>0.68493150684931492</v>
      </c>
    </row>
    <row r="770" spans="6:10" x14ac:dyDescent="0.3">
      <c r="F770" s="1">
        <v>45983</v>
      </c>
      <c r="G770" s="2">
        <v>3333.3333333333326</v>
      </c>
      <c r="H770" s="38">
        <v>4.4999999999999998E-2</v>
      </c>
      <c r="I770" s="38">
        <v>7.4999999999999997E-2</v>
      </c>
      <c r="J770" s="40">
        <v>0.68493150684931492</v>
      </c>
    </row>
    <row r="771" spans="6:10" x14ac:dyDescent="0.3">
      <c r="F771" s="1">
        <v>45984</v>
      </c>
      <c r="G771" s="2">
        <v>3333.3333333333326</v>
      </c>
      <c r="H771" s="38">
        <v>4.4999999999999998E-2</v>
      </c>
      <c r="I771" s="38">
        <v>7.4999999999999997E-2</v>
      </c>
      <c r="J771" s="40">
        <v>0.68493150684931492</v>
      </c>
    </row>
    <row r="772" spans="6:10" x14ac:dyDescent="0.3">
      <c r="F772" s="1">
        <v>45985</v>
      </c>
      <c r="G772" s="2">
        <v>3333.3333333333326</v>
      </c>
      <c r="H772" s="38">
        <v>4.4999999999999998E-2</v>
      </c>
      <c r="I772" s="38">
        <v>7.4999999999999997E-2</v>
      </c>
      <c r="J772" s="40">
        <v>0.68493150684931492</v>
      </c>
    </row>
    <row r="773" spans="6:10" x14ac:dyDescent="0.3">
      <c r="F773" s="1">
        <v>45986</v>
      </c>
      <c r="G773" s="2">
        <v>3333.3333333333326</v>
      </c>
      <c r="H773" s="38">
        <v>4.4999999999999998E-2</v>
      </c>
      <c r="I773" s="38">
        <v>7.4999999999999997E-2</v>
      </c>
      <c r="J773" s="40">
        <v>0.68493150684931492</v>
      </c>
    </row>
    <row r="774" spans="6:10" x14ac:dyDescent="0.3">
      <c r="F774" s="1">
        <v>45987</v>
      </c>
      <c r="G774" s="2">
        <v>3333.3333333333326</v>
      </c>
      <c r="H774" s="38">
        <v>4.4999999999999998E-2</v>
      </c>
      <c r="I774" s="38">
        <v>7.4999999999999997E-2</v>
      </c>
      <c r="J774" s="40">
        <v>0.68493150684931492</v>
      </c>
    </row>
    <row r="775" spans="6:10" x14ac:dyDescent="0.3">
      <c r="F775" s="1">
        <v>45988</v>
      </c>
      <c r="G775" s="2">
        <v>3333.3333333333326</v>
      </c>
      <c r="H775" s="38">
        <v>4.4999999999999998E-2</v>
      </c>
      <c r="I775" s="38">
        <v>7.4999999999999997E-2</v>
      </c>
      <c r="J775" s="40">
        <v>0.68493150684931492</v>
      </c>
    </row>
    <row r="776" spans="6:10" x14ac:dyDescent="0.3">
      <c r="F776" s="1">
        <v>45989</v>
      </c>
      <c r="G776" s="2">
        <v>3333.3333333333326</v>
      </c>
      <c r="H776" s="38">
        <v>4.4999999999999998E-2</v>
      </c>
      <c r="I776" s="38">
        <v>7.4999999999999997E-2</v>
      </c>
      <c r="J776" s="40">
        <v>0.68493150684931492</v>
      </c>
    </row>
    <row r="777" spans="6:10" x14ac:dyDescent="0.3">
      <c r="F777" s="1">
        <v>45990</v>
      </c>
      <c r="G777" s="2">
        <v>3333.3333333333326</v>
      </c>
      <c r="H777" s="38">
        <v>4.4999999999999998E-2</v>
      </c>
      <c r="I777" s="38">
        <v>7.4999999999999997E-2</v>
      </c>
      <c r="J777" s="40">
        <v>0.68493150684931492</v>
      </c>
    </row>
    <row r="778" spans="6:10" x14ac:dyDescent="0.3">
      <c r="F778" s="1">
        <v>45991</v>
      </c>
      <c r="G778" s="2">
        <v>3333.3333333333326</v>
      </c>
      <c r="H778" s="38">
        <v>4.4999999999999998E-2</v>
      </c>
      <c r="I778" s="38">
        <v>7.4999999999999997E-2</v>
      </c>
      <c r="J778" s="40">
        <v>0.68493150684931492</v>
      </c>
    </row>
    <row r="779" spans="6:10" x14ac:dyDescent="0.3">
      <c r="F779" s="1">
        <v>45992</v>
      </c>
      <c r="G779" s="2">
        <v>3333.3333333333326</v>
      </c>
      <c r="H779" s="38">
        <v>4.4999999999999998E-2</v>
      </c>
      <c r="I779" s="38">
        <v>7.4999999999999997E-2</v>
      </c>
      <c r="J779" s="40">
        <v>0.68493150684931492</v>
      </c>
    </row>
    <row r="780" spans="6:10" x14ac:dyDescent="0.3">
      <c r="F780" s="1">
        <v>45993</v>
      </c>
      <c r="G780" s="2">
        <v>3333.3333333333326</v>
      </c>
      <c r="H780" s="38">
        <v>4.4999999999999998E-2</v>
      </c>
      <c r="I780" s="38">
        <v>7.4999999999999997E-2</v>
      </c>
      <c r="J780" s="40">
        <v>0.68493150684931492</v>
      </c>
    </row>
    <row r="781" spans="6:10" x14ac:dyDescent="0.3">
      <c r="F781" s="1">
        <v>45994</v>
      </c>
      <c r="G781" s="2">
        <v>3333.3333333333326</v>
      </c>
      <c r="H781" s="38">
        <v>4.4999999999999998E-2</v>
      </c>
      <c r="I781" s="38">
        <v>7.4999999999999997E-2</v>
      </c>
      <c r="J781" s="40">
        <v>0.68493150684931492</v>
      </c>
    </row>
    <row r="782" spans="6:10" x14ac:dyDescent="0.3">
      <c r="F782" s="1">
        <v>45995</v>
      </c>
      <c r="G782" s="2">
        <v>3333.3333333333326</v>
      </c>
      <c r="H782" s="38">
        <v>4.4999999999999998E-2</v>
      </c>
      <c r="I782" s="38">
        <v>7.4999999999999997E-2</v>
      </c>
      <c r="J782" s="40">
        <v>0.68493150684931492</v>
      </c>
    </row>
    <row r="783" spans="6:10" x14ac:dyDescent="0.3">
      <c r="F783" s="1">
        <v>45996</v>
      </c>
      <c r="G783" s="2">
        <v>3333.3333333333326</v>
      </c>
      <c r="H783" s="38">
        <v>4.4999999999999998E-2</v>
      </c>
      <c r="I783" s="38">
        <v>7.4999999999999997E-2</v>
      </c>
      <c r="J783" s="40">
        <v>0.68493150684931492</v>
      </c>
    </row>
    <row r="784" spans="6:10" x14ac:dyDescent="0.3">
      <c r="F784" s="1">
        <v>45997</v>
      </c>
      <c r="G784" s="2">
        <v>3333.3333333333326</v>
      </c>
      <c r="H784" s="38">
        <v>4.4999999999999998E-2</v>
      </c>
      <c r="I784" s="38">
        <v>7.4999999999999997E-2</v>
      </c>
      <c r="J784" s="40">
        <v>0.68493150684931492</v>
      </c>
    </row>
    <row r="785" spans="6:10" x14ac:dyDescent="0.3">
      <c r="F785" s="1">
        <v>45998</v>
      </c>
      <c r="G785" s="2">
        <v>3333.3333333333326</v>
      </c>
      <c r="H785" s="38">
        <v>4.4999999999999998E-2</v>
      </c>
      <c r="I785" s="38">
        <v>7.4999999999999997E-2</v>
      </c>
      <c r="J785" s="40">
        <v>0.68493150684931492</v>
      </c>
    </row>
    <row r="786" spans="6:10" x14ac:dyDescent="0.3">
      <c r="F786" s="1">
        <v>45999</v>
      </c>
      <c r="G786" s="2">
        <v>3333.3333333333326</v>
      </c>
      <c r="H786" s="38">
        <v>4.4999999999999998E-2</v>
      </c>
      <c r="I786" s="38">
        <v>7.4999999999999997E-2</v>
      </c>
      <c r="J786" s="40">
        <v>0.68493150684931492</v>
      </c>
    </row>
    <row r="787" spans="6:10" x14ac:dyDescent="0.3">
      <c r="F787" s="1">
        <v>46000</v>
      </c>
      <c r="G787" s="2">
        <v>3333.3333333333326</v>
      </c>
      <c r="H787" s="38">
        <v>4.4999999999999998E-2</v>
      </c>
      <c r="I787" s="38">
        <v>7.4999999999999997E-2</v>
      </c>
      <c r="J787" s="40">
        <v>0.68493150684931492</v>
      </c>
    </row>
    <row r="788" spans="6:10" x14ac:dyDescent="0.3">
      <c r="F788" s="1">
        <v>46001</v>
      </c>
      <c r="G788" s="2">
        <v>3333.3333333333326</v>
      </c>
      <c r="H788" s="38">
        <v>4.4999999999999998E-2</v>
      </c>
      <c r="I788" s="38">
        <v>7.4999999999999997E-2</v>
      </c>
      <c r="J788" s="40">
        <v>0.68493150684931492</v>
      </c>
    </row>
    <row r="789" spans="6:10" x14ac:dyDescent="0.3">
      <c r="F789" s="1">
        <v>46002</v>
      </c>
      <c r="G789" s="2">
        <v>3333.3333333333326</v>
      </c>
      <c r="H789" s="38">
        <v>4.4999999999999998E-2</v>
      </c>
      <c r="I789" s="38">
        <v>7.4999999999999997E-2</v>
      </c>
      <c r="J789" s="40">
        <v>0.68493150684931492</v>
      </c>
    </row>
    <row r="790" spans="6:10" x14ac:dyDescent="0.3">
      <c r="F790" s="1">
        <v>46003</v>
      </c>
      <c r="G790" s="2">
        <v>3333.3333333333326</v>
      </c>
      <c r="H790" s="38">
        <v>4.4999999999999998E-2</v>
      </c>
      <c r="I790" s="38">
        <v>7.4999999999999997E-2</v>
      </c>
      <c r="J790" s="40">
        <v>0.68493150684931492</v>
      </c>
    </row>
    <row r="791" spans="6:10" x14ac:dyDescent="0.3">
      <c r="F791" s="1">
        <v>46004</v>
      </c>
      <c r="G791" s="2">
        <v>3333.3333333333326</v>
      </c>
      <c r="H791" s="38">
        <v>4.4999999999999998E-2</v>
      </c>
      <c r="I791" s="38">
        <v>7.4999999999999997E-2</v>
      </c>
      <c r="J791" s="40">
        <v>0.68493150684931492</v>
      </c>
    </row>
    <row r="792" spans="6:10" x14ac:dyDescent="0.3">
      <c r="F792" s="1">
        <v>46005</v>
      </c>
      <c r="G792" s="2">
        <v>3333.3333333333326</v>
      </c>
      <c r="H792" s="38">
        <v>4.4999999999999998E-2</v>
      </c>
      <c r="I792" s="38">
        <v>7.4999999999999997E-2</v>
      </c>
      <c r="J792" s="40">
        <v>0.68493150684931492</v>
      </c>
    </row>
    <row r="793" spans="6:10" x14ac:dyDescent="0.3">
      <c r="F793" s="1">
        <v>46006</v>
      </c>
      <c r="G793" s="2">
        <v>3333.3333333333326</v>
      </c>
      <c r="H793" s="38">
        <v>4.4999999999999998E-2</v>
      </c>
      <c r="I793" s="38">
        <v>7.4999999999999997E-2</v>
      </c>
      <c r="J793" s="40">
        <v>0.68493150684931492</v>
      </c>
    </row>
    <row r="794" spans="6:10" x14ac:dyDescent="0.3">
      <c r="F794" s="1">
        <v>46007</v>
      </c>
      <c r="G794" s="2">
        <v>3333.3333333333326</v>
      </c>
      <c r="H794" s="38">
        <v>4.4999999999999998E-2</v>
      </c>
      <c r="I794" s="38">
        <v>7.4999999999999997E-2</v>
      </c>
      <c r="J794" s="40">
        <v>0.68493150684931492</v>
      </c>
    </row>
    <row r="795" spans="6:10" x14ac:dyDescent="0.3">
      <c r="F795" s="1">
        <v>46008</v>
      </c>
      <c r="G795" s="2">
        <v>3333.3333333333326</v>
      </c>
      <c r="H795" s="38">
        <v>4.4999999999999998E-2</v>
      </c>
      <c r="I795" s="38">
        <v>7.4999999999999997E-2</v>
      </c>
      <c r="J795" s="40">
        <v>0.68493150684931492</v>
      </c>
    </row>
    <row r="796" spans="6:10" x14ac:dyDescent="0.3">
      <c r="F796" s="1">
        <v>46009</v>
      </c>
      <c r="G796" s="2">
        <v>3333.3333333333326</v>
      </c>
      <c r="H796" s="38">
        <v>4.4999999999999998E-2</v>
      </c>
      <c r="I796" s="38">
        <v>7.4999999999999997E-2</v>
      </c>
      <c r="J796" s="40">
        <v>0.68493150684931492</v>
      </c>
    </row>
    <row r="797" spans="6:10" x14ac:dyDescent="0.3">
      <c r="F797" s="1">
        <v>46010</v>
      </c>
      <c r="G797" s="2">
        <v>3333.3333333333326</v>
      </c>
      <c r="H797" s="38">
        <v>4.4999999999999998E-2</v>
      </c>
      <c r="I797" s="38">
        <v>7.4999999999999997E-2</v>
      </c>
      <c r="J797" s="40">
        <v>0.68493150684931492</v>
      </c>
    </row>
    <row r="798" spans="6:10" x14ac:dyDescent="0.3">
      <c r="F798" s="1">
        <v>46011</v>
      </c>
      <c r="G798" s="2">
        <v>3333.3333333333326</v>
      </c>
      <c r="H798" s="38">
        <v>4.4999999999999998E-2</v>
      </c>
      <c r="I798" s="38">
        <v>7.4999999999999997E-2</v>
      </c>
      <c r="J798" s="40">
        <v>0.68493150684931492</v>
      </c>
    </row>
    <row r="799" spans="6:10" x14ac:dyDescent="0.3">
      <c r="F799" s="1">
        <v>46012</v>
      </c>
      <c r="G799" s="2">
        <v>3333.3333333333326</v>
      </c>
      <c r="H799" s="38">
        <v>4.4999999999999998E-2</v>
      </c>
      <c r="I799" s="38">
        <v>7.4999999999999997E-2</v>
      </c>
      <c r="J799" s="40">
        <v>0.68493150684931492</v>
      </c>
    </row>
    <row r="800" spans="6:10" x14ac:dyDescent="0.3">
      <c r="F800" s="1">
        <v>46013</v>
      </c>
      <c r="G800" s="2">
        <v>3333.3333333333326</v>
      </c>
      <c r="H800" s="38">
        <v>4.4999999999999998E-2</v>
      </c>
      <c r="I800" s="38">
        <v>7.4999999999999997E-2</v>
      </c>
      <c r="J800" s="40">
        <v>0.68493150684931492</v>
      </c>
    </row>
    <row r="801" spans="6:10" x14ac:dyDescent="0.3">
      <c r="F801" s="1">
        <v>46014</v>
      </c>
      <c r="G801" s="2">
        <v>3333.3333333333326</v>
      </c>
      <c r="H801" s="38">
        <v>4.4999999999999998E-2</v>
      </c>
      <c r="I801" s="38">
        <v>7.4999999999999997E-2</v>
      </c>
      <c r="J801" s="40">
        <v>0.68493150684931492</v>
      </c>
    </row>
    <row r="802" spans="6:10" x14ac:dyDescent="0.3">
      <c r="F802" s="1">
        <v>46015</v>
      </c>
      <c r="G802" s="2">
        <v>3333.3333333333326</v>
      </c>
      <c r="H802" s="38">
        <v>4.4999999999999998E-2</v>
      </c>
      <c r="I802" s="38">
        <v>7.4999999999999997E-2</v>
      </c>
      <c r="J802" s="40">
        <v>0.68493150684931492</v>
      </c>
    </row>
    <row r="803" spans="6:10" x14ac:dyDescent="0.3">
      <c r="F803" s="1">
        <v>46016</v>
      </c>
      <c r="G803" s="2">
        <v>3333.3333333333326</v>
      </c>
      <c r="H803" s="38">
        <v>4.4999999999999998E-2</v>
      </c>
      <c r="I803" s="38">
        <v>7.4999999999999997E-2</v>
      </c>
      <c r="J803" s="40">
        <v>0.68493150684931492</v>
      </c>
    </row>
    <row r="804" spans="6:10" x14ac:dyDescent="0.3">
      <c r="F804" s="1">
        <v>46017</v>
      </c>
      <c r="G804" s="2">
        <v>3333.3333333333326</v>
      </c>
      <c r="H804" s="38">
        <v>4.4999999999999998E-2</v>
      </c>
      <c r="I804" s="38">
        <v>7.4999999999999997E-2</v>
      </c>
      <c r="J804" s="40">
        <v>0.68493150684931492</v>
      </c>
    </row>
    <row r="805" spans="6:10" x14ac:dyDescent="0.3">
      <c r="F805" s="1">
        <v>46018</v>
      </c>
      <c r="G805" s="2">
        <v>3333.3333333333326</v>
      </c>
      <c r="H805" s="38">
        <v>4.4999999999999998E-2</v>
      </c>
      <c r="I805" s="38">
        <v>7.4999999999999997E-2</v>
      </c>
      <c r="J805" s="40">
        <v>0.68493150684931492</v>
      </c>
    </row>
    <row r="806" spans="6:10" x14ac:dyDescent="0.3">
      <c r="F806" s="1">
        <v>46019</v>
      </c>
      <c r="G806" s="2">
        <v>3333.3333333333326</v>
      </c>
      <c r="H806" s="38">
        <v>4.4999999999999998E-2</v>
      </c>
      <c r="I806" s="38">
        <v>7.4999999999999997E-2</v>
      </c>
      <c r="J806" s="40">
        <v>0.68493150684931492</v>
      </c>
    </row>
    <row r="807" spans="6:10" x14ac:dyDescent="0.3">
      <c r="F807" s="1">
        <v>46020</v>
      </c>
      <c r="G807" s="2">
        <v>3333.3333333333326</v>
      </c>
      <c r="H807" s="38">
        <v>4.4999999999999998E-2</v>
      </c>
      <c r="I807" s="38">
        <v>7.4999999999999997E-2</v>
      </c>
      <c r="J807" s="40">
        <v>0.68493150684931492</v>
      </c>
    </row>
    <row r="808" spans="6:10" x14ac:dyDescent="0.3">
      <c r="F808" s="1">
        <v>46021</v>
      </c>
      <c r="G808" s="2">
        <v>3333.3333333333326</v>
      </c>
      <c r="H808" s="38">
        <v>4.4999999999999998E-2</v>
      </c>
      <c r="I808" s="38">
        <v>7.4999999999999997E-2</v>
      </c>
      <c r="J808" s="40">
        <v>0.68493150684931492</v>
      </c>
    </row>
    <row r="809" spans="6:10" x14ac:dyDescent="0.3">
      <c r="F809" s="1">
        <v>46022</v>
      </c>
      <c r="G809" s="2">
        <v>3333.3333333333326</v>
      </c>
      <c r="H809" s="38">
        <v>4.4999999999999998E-2</v>
      </c>
      <c r="I809" s="38">
        <v>7.4999999999999997E-2</v>
      </c>
      <c r="J809" s="40">
        <v>0.68493150684931492</v>
      </c>
    </row>
    <row r="810" spans="6:10" x14ac:dyDescent="0.3">
      <c r="F810" s="1">
        <v>46023</v>
      </c>
      <c r="G810" s="2">
        <v>3333.3333333333326</v>
      </c>
      <c r="H810" s="38">
        <v>4.4999999999999998E-2</v>
      </c>
      <c r="I810" s="38">
        <v>7.4999999999999997E-2</v>
      </c>
      <c r="J810" s="40">
        <v>0.68493150684931492</v>
      </c>
    </row>
    <row r="811" spans="6:10" x14ac:dyDescent="0.3">
      <c r="F811" s="1">
        <v>46024</v>
      </c>
      <c r="G811" s="2">
        <v>3333.3333333333326</v>
      </c>
      <c r="H811" s="38">
        <v>4.4999999999999998E-2</v>
      </c>
      <c r="I811" s="38">
        <v>7.4999999999999997E-2</v>
      </c>
      <c r="J811" s="40">
        <v>0.68493150684931492</v>
      </c>
    </row>
    <row r="812" spans="6:10" x14ac:dyDescent="0.3">
      <c r="F812" s="1">
        <v>46025</v>
      </c>
      <c r="G812" s="2">
        <v>3333.3333333333326</v>
      </c>
      <c r="H812" s="38">
        <v>4.4999999999999998E-2</v>
      </c>
      <c r="I812" s="38">
        <v>7.4999999999999997E-2</v>
      </c>
      <c r="J812" s="40">
        <v>0.68493150684931492</v>
      </c>
    </row>
    <row r="813" spans="6:10" x14ac:dyDescent="0.3">
      <c r="F813" s="1">
        <v>46026</v>
      </c>
      <c r="G813" s="2">
        <v>3333.3333333333326</v>
      </c>
      <c r="H813" s="38">
        <v>4.4999999999999998E-2</v>
      </c>
      <c r="I813" s="38">
        <v>7.4999999999999997E-2</v>
      </c>
      <c r="J813" s="40">
        <v>0.68493150684931492</v>
      </c>
    </row>
    <row r="814" spans="6:10" x14ac:dyDescent="0.3">
      <c r="F814" s="1">
        <v>46027</v>
      </c>
      <c r="G814" s="2">
        <v>3333.3333333333326</v>
      </c>
      <c r="H814" s="38">
        <v>4.4999999999999998E-2</v>
      </c>
      <c r="I814" s="38">
        <v>7.4999999999999997E-2</v>
      </c>
      <c r="J814" s="40">
        <v>0.68493150684931492</v>
      </c>
    </row>
    <row r="815" spans="6:10" x14ac:dyDescent="0.3">
      <c r="F815" s="1">
        <v>46028</v>
      </c>
      <c r="G815" s="2">
        <v>3333.3333333333326</v>
      </c>
      <c r="H815" s="38">
        <v>4.4999999999999998E-2</v>
      </c>
      <c r="I815" s="38">
        <v>7.4999999999999997E-2</v>
      </c>
      <c r="J815" s="40">
        <v>0.68493150684931492</v>
      </c>
    </row>
    <row r="816" spans="6:10" x14ac:dyDescent="0.3">
      <c r="F816" s="1">
        <v>46029</v>
      </c>
      <c r="G816" s="2">
        <v>3333.3333333333326</v>
      </c>
      <c r="H816" s="38">
        <v>4.4999999999999998E-2</v>
      </c>
      <c r="I816" s="38">
        <v>7.4999999999999997E-2</v>
      </c>
      <c r="J816" s="40">
        <v>0.68493150684931492</v>
      </c>
    </row>
    <row r="817" spans="6:10" x14ac:dyDescent="0.3">
      <c r="F817" s="1">
        <v>46030</v>
      </c>
      <c r="G817" s="2">
        <v>3333.3333333333326</v>
      </c>
      <c r="H817" s="38">
        <v>4.4999999999999998E-2</v>
      </c>
      <c r="I817" s="38">
        <v>7.4999999999999997E-2</v>
      </c>
      <c r="J817" s="40">
        <v>0.68493150684931492</v>
      </c>
    </row>
    <row r="818" spans="6:10" x14ac:dyDescent="0.3">
      <c r="F818" s="1">
        <v>46031</v>
      </c>
      <c r="G818" s="2">
        <v>3333.3333333333326</v>
      </c>
      <c r="H818" s="38">
        <v>4.4999999999999998E-2</v>
      </c>
      <c r="I818" s="38">
        <v>7.4999999999999997E-2</v>
      </c>
      <c r="J818" s="40">
        <v>0.68493150684931492</v>
      </c>
    </row>
    <row r="819" spans="6:10" x14ac:dyDescent="0.3">
      <c r="F819" s="1">
        <v>46032</v>
      </c>
      <c r="G819" s="2">
        <v>3333.3333333333326</v>
      </c>
      <c r="H819" s="38">
        <v>4.4999999999999998E-2</v>
      </c>
      <c r="I819" s="38">
        <v>7.4999999999999997E-2</v>
      </c>
      <c r="J819" s="40">
        <v>0.68493150684931492</v>
      </c>
    </row>
    <row r="820" spans="6:10" x14ac:dyDescent="0.3">
      <c r="F820" s="1">
        <v>46033</v>
      </c>
      <c r="G820" s="2">
        <v>3333.3333333333326</v>
      </c>
      <c r="H820" s="38">
        <v>4.4999999999999998E-2</v>
      </c>
      <c r="I820" s="38">
        <v>7.4999999999999997E-2</v>
      </c>
      <c r="J820" s="40">
        <v>0.68493150684931492</v>
      </c>
    </row>
    <row r="821" spans="6:10" x14ac:dyDescent="0.3">
      <c r="F821" s="1">
        <v>46034</v>
      </c>
      <c r="G821" s="2">
        <v>3333.3333333333326</v>
      </c>
      <c r="H821" s="38">
        <v>4.4999999999999998E-2</v>
      </c>
      <c r="I821" s="38">
        <v>7.4999999999999997E-2</v>
      </c>
      <c r="J821" s="40">
        <v>0.68493150684931492</v>
      </c>
    </row>
    <row r="822" spans="6:10" x14ac:dyDescent="0.3">
      <c r="F822" s="1">
        <v>46035</v>
      </c>
      <c r="G822" s="2">
        <v>3333.3333333333326</v>
      </c>
      <c r="H822" s="38">
        <v>4.4999999999999998E-2</v>
      </c>
      <c r="I822" s="38">
        <v>7.4999999999999997E-2</v>
      </c>
      <c r="J822" s="40">
        <v>0.68493150684931492</v>
      </c>
    </row>
    <row r="823" spans="6:10" x14ac:dyDescent="0.3">
      <c r="F823" s="1">
        <v>46036</v>
      </c>
      <c r="G823" s="2">
        <v>3333.3333333333326</v>
      </c>
      <c r="H823" s="38">
        <v>4.4999999999999998E-2</v>
      </c>
      <c r="I823" s="38">
        <v>7.4999999999999997E-2</v>
      </c>
      <c r="J823" s="40">
        <v>0.68493150684931492</v>
      </c>
    </row>
    <row r="824" spans="6:10" x14ac:dyDescent="0.3">
      <c r="F824" s="1">
        <v>46037</v>
      </c>
      <c r="G824" s="2">
        <v>3333.3333333333326</v>
      </c>
      <c r="H824" s="38">
        <v>4.4999999999999998E-2</v>
      </c>
      <c r="I824" s="38">
        <v>7.4999999999999997E-2</v>
      </c>
      <c r="J824" s="40">
        <v>0.68493150684931492</v>
      </c>
    </row>
    <row r="825" spans="6:10" x14ac:dyDescent="0.3">
      <c r="F825" s="1">
        <v>46038</v>
      </c>
      <c r="G825" s="2">
        <v>3333.3333333333326</v>
      </c>
      <c r="H825" s="38">
        <v>4.4999999999999998E-2</v>
      </c>
      <c r="I825" s="38">
        <v>7.4999999999999997E-2</v>
      </c>
      <c r="J825" s="40">
        <v>0.68493150684931492</v>
      </c>
    </row>
    <row r="826" spans="6:10" x14ac:dyDescent="0.3">
      <c r="F826" s="1">
        <v>46039</v>
      </c>
      <c r="G826" s="2">
        <v>3333.3333333333326</v>
      </c>
      <c r="H826" s="38">
        <v>4.4999999999999998E-2</v>
      </c>
      <c r="I826" s="38">
        <v>7.4999999999999997E-2</v>
      </c>
      <c r="J826" s="40">
        <v>0.68493150684931492</v>
      </c>
    </row>
    <row r="827" spans="6:10" x14ac:dyDescent="0.3">
      <c r="F827" s="1">
        <v>46040</v>
      </c>
      <c r="G827" s="2">
        <v>3333.3333333333326</v>
      </c>
      <c r="H827" s="38">
        <v>4.4999999999999998E-2</v>
      </c>
      <c r="I827" s="38">
        <v>7.4999999999999997E-2</v>
      </c>
      <c r="J827" s="40">
        <v>0.68493150684931492</v>
      </c>
    </row>
    <row r="828" spans="6:10" x14ac:dyDescent="0.3">
      <c r="F828" s="1">
        <v>46041</v>
      </c>
      <c r="G828" s="2">
        <v>3333.3333333333326</v>
      </c>
      <c r="H828" s="38">
        <v>4.4999999999999998E-2</v>
      </c>
      <c r="I828" s="38">
        <v>7.4999999999999997E-2</v>
      </c>
      <c r="J828" s="40">
        <v>0.68493150684931492</v>
      </c>
    </row>
    <row r="829" spans="6:10" x14ac:dyDescent="0.3">
      <c r="F829" s="1">
        <v>46042</v>
      </c>
      <c r="G829" s="2">
        <v>3333.3333333333326</v>
      </c>
      <c r="H829" s="38">
        <v>4.4999999999999998E-2</v>
      </c>
      <c r="I829" s="38">
        <v>7.4999999999999997E-2</v>
      </c>
      <c r="J829" s="40">
        <v>0.68493150684931492</v>
      </c>
    </row>
    <row r="830" spans="6:10" x14ac:dyDescent="0.3">
      <c r="F830" s="1">
        <v>46043</v>
      </c>
      <c r="G830" s="2">
        <v>3333.3333333333326</v>
      </c>
      <c r="H830" s="38">
        <v>4.4999999999999998E-2</v>
      </c>
      <c r="I830" s="38">
        <v>7.4999999999999997E-2</v>
      </c>
      <c r="J830" s="40">
        <v>0.68493150684931492</v>
      </c>
    </row>
    <row r="831" spans="6:10" x14ac:dyDescent="0.3">
      <c r="F831" s="1">
        <v>46044</v>
      </c>
      <c r="G831" s="2">
        <v>3333.3333333333326</v>
      </c>
      <c r="H831" s="38">
        <v>4.4999999999999998E-2</v>
      </c>
      <c r="I831" s="38">
        <v>7.4999999999999997E-2</v>
      </c>
      <c r="J831" s="40">
        <v>0.68493150684931492</v>
      </c>
    </row>
    <row r="832" spans="6:10" x14ac:dyDescent="0.3">
      <c r="F832" s="1">
        <v>46045</v>
      </c>
      <c r="G832" s="2">
        <v>3333.3333333333326</v>
      </c>
      <c r="H832" s="38">
        <v>4.4999999999999998E-2</v>
      </c>
      <c r="I832" s="38">
        <v>7.4999999999999997E-2</v>
      </c>
      <c r="J832" s="40">
        <v>0.68493150684931492</v>
      </c>
    </row>
    <row r="833" spans="6:10" x14ac:dyDescent="0.3">
      <c r="F833" s="1">
        <v>46046</v>
      </c>
      <c r="G833" s="2">
        <v>3333.3333333333326</v>
      </c>
      <c r="H833" s="38">
        <v>4.4999999999999998E-2</v>
      </c>
      <c r="I833" s="38">
        <v>7.4999999999999997E-2</v>
      </c>
      <c r="J833" s="40">
        <v>0.68493150684931492</v>
      </c>
    </row>
    <row r="834" spans="6:10" x14ac:dyDescent="0.3">
      <c r="F834" s="1">
        <v>46047</v>
      </c>
      <c r="G834" s="2">
        <v>3333.3333333333326</v>
      </c>
      <c r="H834" s="38">
        <v>4.4999999999999998E-2</v>
      </c>
      <c r="I834" s="38">
        <v>7.4999999999999997E-2</v>
      </c>
      <c r="J834" s="40">
        <v>0.68493150684931492</v>
      </c>
    </row>
    <row r="835" spans="6:10" x14ac:dyDescent="0.3">
      <c r="F835" s="1">
        <v>46048</v>
      </c>
      <c r="G835" s="2">
        <v>3333.3333333333326</v>
      </c>
      <c r="H835" s="38">
        <v>4.4999999999999998E-2</v>
      </c>
      <c r="I835" s="38">
        <v>7.4999999999999997E-2</v>
      </c>
      <c r="J835" s="40">
        <v>0.68493150684931492</v>
      </c>
    </row>
    <row r="836" spans="6:10" x14ac:dyDescent="0.3">
      <c r="F836" s="1">
        <v>46049</v>
      </c>
      <c r="G836" s="2">
        <v>3333.3333333333326</v>
      </c>
      <c r="H836" s="38">
        <v>4.4999999999999998E-2</v>
      </c>
      <c r="I836" s="38">
        <v>7.4999999999999997E-2</v>
      </c>
      <c r="J836" s="40">
        <v>0.68493150684931492</v>
      </c>
    </row>
    <row r="837" spans="6:10" x14ac:dyDescent="0.3">
      <c r="F837" s="1">
        <v>46050</v>
      </c>
      <c r="G837" s="2">
        <v>3333.3333333333326</v>
      </c>
      <c r="H837" s="38">
        <v>4.4999999999999998E-2</v>
      </c>
      <c r="I837" s="38">
        <v>7.4999999999999997E-2</v>
      </c>
      <c r="J837" s="40">
        <v>0.68493150684931492</v>
      </c>
    </row>
    <row r="838" spans="6:10" x14ac:dyDescent="0.3">
      <c r="F838" s="1">
        <v>46051</v>
      </c>
      <c r="G838" s="2">
        <v>3333.3333333333326</v>
      </c>
      <c r="H838" s="38">
        <v>4.4999999999999998E-2</v>
      </c>
      <c r="I838" s="38">
        <v>7.4999999999999997E-2</v>
      </c>
      <c r="J838" s="40">
        <v>0.68493150684931492</v>
      </c>
    </row>
    <row r="839" spans="6:10" x14ac:dyDescent="0.3">
      <c r="F839" s="1">
        <v>46052</v>
      </c>
      <c r="G839" s="2">
        <v>3333.3333333333326</v>
      </c>
      <c r="H839" s="38">
        <v>4.4999999999999998E-2</v>
      </c>
      <c r="I839" s="38">
        <v>7.4999999999999997E-2</v>
      </c>
      <c r="J839" s="40">
        <v>0.68493150684931492</v>
      </c>
    </row>
    <row r="840" spans="6:10" x14ac:dyDescent="0.3">
      <c r="F840" s="1">
        <v>46053</v>
      </c>
      <c r="G840" s="2">
        <v>3333.3333333333326</v>
      </c>
      <c r="H840" s="38">
        <v>4.4999999999999998E-2</v>
      </c>
      <c r="I840" s="38">
        <v>7.4999999999999997E-2</v>
      </c>
      <c r="J840" s="40">
        <v>0.68493150684931492</v>
      </c>
    </row>
    <row r="841" spans="6:10" x14ac:dyDescent="0.3">
      <c r="F841" s="1">
        <v>46054</v>
      </c>
      <c r="G841" s="2">
        <v>3333.3333333333326</v>
      </c>
      <c r="H841" s="38">
        <v>4.4999999999999998E-2</v>
      </c>
      <c r="I841" s="38">
        <v>7.4999999999999997E-2</v>
      </c>
      <c r="J841" s="40">
        <v>0.68493150684931492</v>
      </c>
    </row>
    <row r="842" spans="6:10" x14ac:dyDescent="0.3">
      <c r="F842" s="1">
        <v>46055</v>
      </c>
      <c r="G842" s="2">
        <v>3333.3333333333326</v>
      </c>
      <c r="H842" s="38">
        <v>4.4999999999999998E-2</v>
      </c>
      <c r="I842" s="38">
        <v>7.4999999999999997E-2</v>
      </c>
      <c r="J842" s="40">
        <v>0.68493150684931492</v>
      </c>
    </row>
    <row r="843" spans="6:10" x14ac:dyDescent="0.3">
      <c r="F843" s="1">
        <v>46056</v>
      </c>
      <c r="G843" s="2">
        <v>3333.3333333333326</v>
      </c>
      <c r="H843" s="38">
        <v>4.4999999999999998E-2</v>
      </c>
      <c r="I843" s="38">
        <v>7.4999999999999997E-2</v>
      </c>
      <c r="J843" s="40">
        <v>0.68493150684931492</v>
      </c>
    </row>
    <row r="844" spans="6:10" x14ac:dyDescent="0.3">
      <c r="F844" s="1">
        <v>46057</v>
      </c>
      <c r="G844" s="2">
        <v>3333.3333333333326</v>
      </c>
      <c r="H844" s="38">
        <v>4.4999999999999998E-2</v>
      </c>
      <c r="I844" s="38">
        <v>7.4999999999999997E-2</v>
      </c>
      <c r="J844" s="40">
        <v>0.68493150684931492</v>
      </c>
    </row>
    <row r="845" spans="6:10" x14ac:dyDescent="0.3">
      <c r="F845" s="1">
        <v>46058</v>
      </c>
      <c r="G845" s="2">
        <v>3333.3333333333326</v>
      </c>
      <c r="H845" s="38">
        <v>4.4999999999999998E-2</v>
      </c>
      <c r="I845" s="38">
        <v>7.4999999999999997E-2</v>
      </c>
      <c r="J845" s="40">
        <v>0.68493150684931492</v>
      </c>
    </row>
    <row r="846" spans="6:10" x14ac:dyDescent="0.3">
      <c r="F846" s="1">
        <v>46059</v>
      </c>
      <c r="G846" s="2">
        <v>3333.3333333333326</v>
      </c>
      <c r="H846" s="38">
        <v>4.4999999999999998E-2</v>
      </c>
      <c r="I846" s="38">
        <v>7.4999999999999997E-2</v>
      </c>
      <c r="J846" s="40">
        <v>0.68493150684931492</v>
      </c>
    </row>
    <row r="847" spans="6:10" x14ac:dyDescent="0.3">
      <c r="F847" s="1">
        <v>46060</v>
      </c>
      <c r="G847" s="2">
        <v>3333.3333333333326</v>
      </c>
      <c r="H847" s="38">
        <v>4.4999999999999998E-2</v>
      </c>
      <c r="I847" s="38">
        <v>7.4999999999999997E-2</v>
      </c>
      <c r="J847" s="40">
        <v>0.68493150684931492</v>
      </c>
    </row>
    <row r="848" spans="6:10" x14ac:dyDescent="0.3">
      <c r="F848" s="1">
        <v>46061</v>
      </c>
      <c r="G848" s="2">
        <v>3333.3333333333326</v>
      </c>
      <c r="H848" s="38">
        <v>4.4999999999999998E-2</v>
      </c>
      <c r="I848" s="38">
        <v>7.4999999999999997E-2</v>
      </c>
      <c r="J848" s="40">
        <v>0.68493150684931492</v>
      </c>
    </row>
    <row r="849" spans="6:10" x14ac:dyDescent="0.3">
      <c r="F849" s="1">
        <v>46062</v>
      </c>
      <c r="G849" s="2">
        <v>3333.3333333333326</v>
      </c>
      <c r="H849" s="38">
        <v>4.4999999999999998E-2</v>
      </c>
      <c r="I849" s="38">
        <v>7.4999999999999997E-2</v>
      </c>
      <c r="J849" s="40">
        <v>0.68493150684931492</v>
      </c>
    </row>
    <row r="850" spans="6:10" x14ac:dyDescent="0.3">
      <c r="F850" s="1">
        <v>46063</v>
      </c>
      <c r="G850" s="2">
        <v>3333.3333333333326</v>
      </c>
      <c r="H850" s="38">
        <v>4.4999999999999998E-2</v>
      </c>
      <c r="I850" s="38">
        <v>7.4999999999999997E-2</v>
      </c>
      <c r="J850" s="40">
        <v>0.68493150684931492</v>
      </c>
    </row>
    <row r="851" spans="6:10" x14ac:dyDescent="0.3">
      <c r="F851" s="1">
        <v>46064</v>
      </c>
      <c r="G851" s="2">
        <v>3333.3333333333326</v>
      </c>
      <c r="H851" s="38">
        <v>4.4999999999999998E-2</v>
      </c>
      <c r="I851" s="38">
        <v>7.4999999999999997E-2</v>
      </c>
      <c r="J851" s="40">
        <v>0.68493150684931492</v>
      </c>
    </row>
    <row r="852" spans="6:10" x14ac:dyDescent="0.3">
      <c r="F852" s="1">
        <v>46065</v>
      </c>
      <c r="G852" s="2">
        <v>3333.3333333333326</v>
      </c>
      <c r="H852" s="38">
        <v>4.4999999999999998E-2</v>
      </c>
      <c r="I852" s="38">
        <v>7.4999999999999997E-2</v>
      </c>
      <c r="J852" s="40">
        <v>0.68493150684931492</v>
      </c>
    </row>
    <row r="853" spans="6:10" x14ac:dyDescent="0.3">
      <c r="F853" s="1">
        <v>46066</v>
      </c>
      <c r="G853" s="2">
        <v>3333.3333333333326</v>
      </c>
      <c r="H853" s="38">
        <v>4.4999999999999998E-2</v>
      </c>
      <c r="I853" s="38">
        <v>7.4999999999999997E-2</v>
      </c>
      <c r="J853" s="40">
        <v>0.68493150684931492</v>
      </c>
    </row>
    <row r="854" spans="6:10" x14ac:dyDescent="0.3">
      <c r="F854" s="1">
        <v>46067</v>
      </c>
      <c r="G854" s="2">
        <v>3333.3333333333326</v>
      </c>
      <c r="H854" s="38">
        <v>4.4999999999999998E-2</v>
      </c>
      <c r="I854" s="38">
        <v>7.4999999999999997E-2</v>
      </c>
      <c r="J854" s="40">
        <v>0.68493150684931492</v>
      </c>
    </row>
    <row r="855" spans="6:10" x14ac:dyDescent="0.3">
      <c r="F855" s="1">
        <v>46068</v>
      </c>
      <c r="G855" s="2">
        <v>3333.3333333333326</v>
      </c>
      <c r="H855" s="38">
        <v>4.4999999999999998E-2</v>
      </c>
      <c r="I855" s="38">
        <v>7.4999999999999997E-2</v>
      </c>
      <c r="J855" s="40">
        <v>0.68493150684931492</v>
      </c>
    </row>
    <row r="856" spans="6:10" x14ac:dyDescent="0.3">
      <c r="F856" s="1">
        <v>46069</v>
      </c>
      <c r="G856" s="2">
        <v>3333.3333333333326</v>
      </c>
      <c r="H856" s="38">
        <v>4.4999999999999998E-2</v>
      </c>
      <c r="I856" s="38">
        <v>7.4999999999999997E-2</v>
      </c>
      <c r="J856" s="40">
        <v>0.68493150684931492</v>
      </c>
    </row>
    <row r="857" spans="6:10" x14ac:dyDescent="0.3">
      <c r="F857" s="1">
        <v>46070</v>
      </c>
      <c r="G857" s="2">
        <v>3333.3333333333326</v>
      </c>
      <c r="H857" s="38">
        <v>4.4999999999999998E-2</v>
      </c>
      <c r="I857" s="38">
        <v>7.4999999999999997E-2</v>
      </c>
      <c r="J857" s="40">
        <v>0.68493150684931492</v>
      </c>
    </row>
    <row r="858" spans="6:10" x14ac:dyDescent="0.3">
      <c r="F858" s="1">
        <v>46071</v>
      </c>
      <c r="G858" s="2">
        <v>3333.3333333333326</v>
      </c>
      <c r="H858" s="38">
        <v>4.4999999999999998E-2</v>
      </c>
      <c r="I858" s="38">
        <v>7.4999999999999997E-2</v>
      </c>
      <c r="J858" s="40">
        <v>0.68493150684931492</v>
      </c>
    </row>
    <row r="859" spans="6:10" x14ac:dyDescent="0.3">
      <c r="F859" s="1">
        <v>46072</v>
      </c>
      <c r="G859" s="2">
        <v>3333.3333333333326</v>
      </c>
      <c r="H859" s="38">
        <v>4.4999999999999998E-2</v>
      </c>
      <c r="I859" s="38">
        <v>7.4999999999999997E-2</v>
      </c>
      <c r="J859" s="40">
        <v>0.68493150684931492</v>
      </c>
    </row>
    <row r="860" spans="6:10" x14ac:dyDescent="0.3">
      <c r="F860" s="1">
        <v>46073</v>
      </c>
      <c r="G860" s="2">
        <v>3333.3333333333326</v>
      </c>
      <c r="H860" s="38">
        <v>4.4999999999999998E-2</v>
      </c>
      <c r="I860" s="38">
        <v>7.4999999999999997E-2</v>
      </c>
      <c r="J860" s="40">
        <v>0.68493150684931492</v>
      </c>
    </row>
    <row r="861" spans="6:10" x14ac:dyDescent="0.3">
      <c r="F861" s="1">
        <v>46074</v>
      </c>
      <c r="G861" s="2">
        <v>3333.3333333333326</v>
      </c>
      <c r="H861" s="38">
        <v>4.4999999999999998E-2</v>
      </c>
      <c r="I861" s="38">
        <v>7.4999999999999997E-2</v>
      </c>
      <c r="J861" s="40">
        <v>0.68493150684931492</v>
      </c>
    </row>
    <row r="862" spans="6:10" x14ac:dyDescent="0.3">
      <c r="F862" s="1">
        <v>46075</v>
      </c>
      <c r="G862" s="2">
        <v>3333.3333333333326</v>
      </c>
      <c r="H862" s="38">
        <v>4.4999999999999998E-2</v>
      </c>
      <c r="I862" s="38">
        <v>7.4999999999999997E-2</v>
      </c>
      <c r="J862" s="40">
        <v>0.68493150684931492</v>
      </c>
    </row>
    <row r="863" spans="6:10" x14ac:dyDescent="0.3">
      <c r="F863" s="1">
        <v>46076</v>
      </c>
      <c r="G863" s="2">
        <v>3333.3333333333326</v>
      </c>
      <c r="H863" s="38">
        <v>4.4999999999999998E-2</v>
      </c>
      <c r="I863" s="38">
        <v>7.4999999999999997E-2</v>
      </c>
      <c r="J863" s="40">
        <v>0.68493150684931492</v>
      </c>
    </row>
    <row r="864" spans="6:10" x14ac:dyDescent="0.3">
      <c r="F864" s="1">
        <v>46077</v>
      </c>
      <c r="G864" s="2">
        <v>3333.3333333333326</v>
      </c>
      <c r="H864" s="38">
        <v>4.4999999999999998E-2</v>
      </c>
      <c r="I864" s="38">
        <v>7.4999999999999997E-2</v>
      </c>
      <c r="J864" s="40">
        <v>0.68493150684931492</v>
      </c>
    </row>
    <row r="865" spans="6:10" x14ac:dyDescent="0.3">
      <c r="F865" s="1">
        <v>46078</v>
      </c>
      <c r="G865" s="2">
        <v>3333.3333333333326</v>
      </c>
      <c r="H865" s="38">
        <v>4.4999999999999998E-2</v>
      </c>
      <c r="I865" s="38">
        <v>7.4999999999999997E-2</v>
      </c>
      <c r="J865" s="40">
        <v>0.68493150684931492</v>
      </c>
    </row>
    <row r="866" spans="6:10" x14ac:dyDescent="0.3">
      <c r="F866" s="1">
        <v>46079</v>
      </c>
      <c r="G866" s="2">
        <v>3333.3333333333326</v>
      </c>
      <c r="H866" s="38">
        <v>4.4999999999999998E-2</v>
      </c>
      <c r="I866" s="38">
        <v>7.4999999999999997E-2</v>
      </c>
      <c r="J866" s="40">
        <v>0.68493150684931492</v>
      </c>
    </row>
    <row r="867" spans="6:10" x14ac:dyDescent="0.3">
      <c r="F867" s="1">
        <v>46080</v>
      </c>
      <c r="G867" s="2">
        <v>3333.3333333333326</v>
      </c>
      <c r="H867" s="38">
        <v>4.4999999999999998E-2</v>
      </c>
      <c r="I867" s="38">
        <v>7.4999999999999997E-2</v>
      </c>
      <c r="J867" s="40">
        <v>0.68493150684931492</v>
      </c>
    </row>
    <row r="868" spans="6:10" x14ac:dyDescent="0.3">
      <c r="F868" s="1">
        <v>46081</v>
      </c>
      <c r="G868" s="2">
        <v>3333.3333333333326</v>
      </c>
      <c r="H868" s="38">
        <v>4.4999999999999998E-2</v>
      </c>
      <c r="I868" s="38">
        <v>7.4999999999999997E-2</v>
      </c>
      <c r="J868" s="40">
        <v>0.68493150684931492</v>
      </c>
    </row>
    <row r="869" spans="6:10" x14ac:dyDescent="0.3">
      <c r="F869" s="1">
        <v>46082</v>
      </c>
      <c r="G869" s="2">
        <v>3333.3333333333326</v>
      </c>
      <c r="H869" s="38">
        <v>4.4999999999999998E-2</v>
      </c>
      <c r="I869" s="38">
        <v>7.4999999999999997E-2</v>
      </c>
      <c r="J869" s="40">
        <v>0.68493150684931492</v>
      </c>
    </row>
    <row r="870" spans="6:10" x14ac:dyDescent="0.3">
      <c r="F870" s="1">
        <v>46083</v>
      </c>
      <c r="G870" s="2">
        <v>3333.3333333333326</v>
      </c>
      <c r="H870" s="38">
        <v>4.4999999999999998E-2</v>
      </c>
      <c r="I870" s="38">
        <v>7.4999999999999997E-2</v>
      </c>
      <c r="J870" s="40">
        <v>0.68493150684931492</v>
      </c>
    </row>
    <row r="871" spans="6:10" x14ac:dyDescent="0.3">
      <c r="F871" s="1">
        <v>46084</v>
      </c>
      <c r="G871" s="2">
        <v>3333.3333333333326</v>
      </c>
      <c r="H871" s="38">
        <v>4.4999999999999998E-2</v>
      </c>
      <c r="I871" s="38">
        <v>7.4999999999999997E-2</v>
      </c>
      <c r="J871" s="40">
        <v>0.68493150684931492</v>
      </c>
    </row>
    <row r="872" spans="6:10" x14ac:dyDescent="0.3">
      <c r="F872" s="1">
        <v>46085</v>
      </c>
      <c r="G872" s="2">
        <v>3333.3333333333326</v>
      </c>
      <c r="H872" s="38">
        <v>4.4999999999999998E-2</v>
      </c>
      <c r="I872" s="38">
        <v>7.4999999999999997E-2</v>
      </c>
      <c r="J872" s="40">
        <v>0.68493150684931492</v>
      </c>
    </row>
    <row r="873" spans="6:10" x14ac:dyDescent="0.3">
      <c r="F873" s="1">
        <v>46086</v>
      </c>
      <c r="G873" s="2">
        <v>3333.3333333333326</v>
      </c>
      <c r="H873" s="38">
        <v>4.4999999999999998E-2</v>
      </c>
      <c r="I873" s="38">
        <v>7.4999999999999997E-2</v>
      </c>
      <c r="J873" s="40">
        <v>0.68493150684931492</v>
      </c>
    </row>
    <row r="874" spans="6:10" x14ac:dyDescent="0.3">
      <c r="F874" s="1">
        <v>46087</v>
      </c>
      <c r="G874" s="2">
        <v>3333.3333333333326</v>
      </c>
      <c r="H874" s="38">
        <v>4.4999999999999998E-2</v>
      </c>
      <c r="I874" s="38">
        <v>7.4999999999999997E-2</v>
      </c>
      <c r="J874" s="40">
        <v>0.68493150684931492</v>
      </c>
    </row>
    <row r="875" spans="6:10" x14ac:dyDescent="0.3">
      <c r="F875" s="1">
        <v>46088</v>
      </c>
      <c r="G875" s="2">
        <v>3333.3333333333326</v>
      </c>
      <c r="H875" s="38">
        <v>4.4999999999999998E-2</v>
      </c>
      <c r="I875" s="38">
        <v>7.4999999999999997E-2</v>
      </c>
      <c r="J875" s="40">
        <v>0.68493150684931492</v>
      </c>
    </row>
    <row r="876" spans="6:10" x14ac:dyDescent="0.3">
      <c r="F876" s="1">
        <v>46089</v>
      </c>
      <c r="G876" s="2">
        <v>3333.3333333333326</v>
      </c>
      <c r="H876" s="38">
        <v>4.4999999999999998E-2</v>
      </c>
      <c r="I876" s="38">
        <v>7.4999999999999997E-2</v>
      </c>
      <c r="J876" s="40">
        <v>0.68493150684931492</v>
      </c>
    </row>
    <row r="877" spans="6:10" x14ac:dyDescent="0.3">
      <c r="F877" s="1">
        <v>46090</v>
      </c>
      <c r="G877" s="2">
        <v>3333.3333333333326</v>
      </c>
      <c r="H877" s="38">
        <v>4.4999999999999998E-2</v>
      </c>
      <c r="I877" s="38">
        <v>7.4999999999999997E-2</v>
      </c>
      <c r="J877" s="40">
        <v>0.68493150684931492</v>
      </c>
    </row>
    <row r="878" spans="6:10" x14ac:dyDescent="0.3">
      <c r="F878" s="1">
        <v>46091</v>
      </c>
      <c r="G878" s="2">
        <v>3333.3333333333326</v>
      </c>
      <c r="H878" s="38">
        <v>4.4999999999999998E-2</v>
      </c>
      <c r="I878" s="38">
        <v>7.4999999999999997E-2</v>
      </c>
      <c r="J878" s="40">
        <v>0.68493150684931492</v>
      </c>
    </row>
    <row r="879" spans="6:10" x14ac:dyDescent="0.3">
      <c r="F879" s="1">
        <v>46092</v>
      </c>
      <c r="G879" s="2">
        <v>3333.3333333333326</v>
      </c>
      <c r="H879" s="38">
        <v>4.4999999999999998E-2</v>
      </c>
      <c r="I879" s="38">
        <v>7.4999999999999997E-2</v>
      </c>
      <c r="J879" s="40">
        <v>0.68493150684931492</v>
      </c>
    </row>
    <row r="880" spans="6:10" x14ac:dyDescent="0.3">
      <c r="F880" s="1">
        <v>46093</v>
      </c>
      <c r="G880" s="2">
        <v>3333.3333333333326</v>
      </c>
      <c r="H880" s="38">
        <v>4.4999999999999998E-2</v>
      </c>
      <c r="I880" s="38">
        <v>7.4999999999999997E-2</v>
      </c>
      <c r="J880" s="40">
        <v>0.68493150684931492</v>
      </c>
    </row>
    <row r="881" spans="6:10" x14ac:dyDescent="0.3">
      <c r="F881" s="1">
        <v>46094</v>
      </c>
      <c r="G881" s="2">
        <v>3333.3333333333326</v>
      </c>
      <c r="H881" s="38">
        <v>4.4999999999999998E-2</v>
      </c>
      <c r="I881" s="38">
        <v>7.4999999999999997E-2</v>
      </c>
      <c r="J881" s="40">
        <v>0.68493150684931492</v>
      </c>
    </row>
    <row r="882" spans="6:10" x14ac:dyDescent="0.3">
      <c r="F882" s="1">
        <v>46095</v>
      </c>
      <c r="G882" s="2">
        <v>3333.3333333333326</v>
      </c>
      <c r="H882" s="38">
        <v>4.4999999999999998E-2</v>
      </c>
      <c r="I882" s="38">
        <v>7.4999999999999997E-2</v>
      </c>
      <c r="J882" s="40">
        <v>0.68493150684931492</v>
      </c>
    </row>
    <row r="883" spans="6:10" x14ac:dyDescent="0.3">
      <c r="F883" s="1">
        <v>46096</v>
      </c>
      <c r="G883" s="2">
        <v>3333.3333333333326</v>
      </c>
      <c r="H883" s="38">
        <v>4.4999999999999998E-2</v>
      </c>
      <c r="I883" s="38">
        <v>7.4999999999999997E-2</v>
      </c>
      <c r="J883" s="40">
        <v>0.68493150684931492</v>
      </c>
    </row>
    <row r="884" spans="6:10" x14ac:dyDescent="0.3">
      <c r="F884" s="1">
        <v>46097</v>
      </c>
      <c r="G884" s="2">
        <v>3333.3333333333326</v>
      </c>
      <c r="H884" s="38">
        <v>4.4999999999999998E-2</v>
      </c>
      <c r="I884" s="38">
        <v>7.4999999999999997E-2</v>
      </c>
      <c r="J884" s="40">
        <v>0.68493150684931492</v>
      </c>
    </row>
    <row r="885" spans="6:10" x14ac:dyDescent="0.3">
      <c r="F885" s="1">
        <v>46098</v>
      </c>
      <c r="G885" s="2">
        <v>3333.3333333333326</v>
      </c>
      <c r="H885" s="38">
        <v>4.4999999999999998E-2</v>
      </c>
      <c r="I885" s="38">
        <v>7.4999999999999997E-2</v>
      </c>
      <c r="J885" s="40">
        <v>0.68493150684931492</v>
      </c>
    </row>
    <row r="886" spans="6:10" x14ac:dyDescent="0.3">
      <c r="F886" s="1">
        <v>46099</v>
      </c>
      <c r="G886" s="2">
        <v>3333.3333333333326</v>
      </c>
      <c r="H886" s="38">
        <v>4.4999999999999998E-2</v>
      </c>
      <c r="I886" s="38">
        <v>7.4999999999999997E-2</v>
      </c>
      <c r="J886" s="40">
        <v>0.68493150684931492</v>
      </c>
    </row>
    <row r="887" spans="6:10" x14ac:dyDescent="0.3">
      <c r="F887" s="1">
        <v>46100</v>
      </c>
      <c r="G887" s="2">
        <v>3333.3333333333326</v>
      </c>
      <c r="H887" s="38">
        <v>4.4999999999999998E-2</v>
      </c>
      <c r="I887" s="38">
        <v>7.4999999999999997E-2</v>
      </c>
      <c r="J887" s="40">
        <v>0.68493150684931492</v>
      </c>
    </row>
    <row r="888" spans="6:10" x14ac:dyDescent="0.3">
      <c r="F888" s="1">
        <v>46101</v>
      </c>
      <c r="G888" s="2">
        <v>3333.3333333333326</v>
      </c>
      <c r="H888" s="38">
        <v>4.4999999999999998E-2</v>
      </c>
      <c r="I888" s="38">
        <v>7.4999999999999997E-2</v>
      </c>
      <c r="J888" s="40">
        <v>0.68493150684931492</v>
      </c>
    </row>
    <row r="889" spans="6:10" x14ac:dyDescent="0.3">
      <c r="F889" s="1">
        <v>46102</v>
      </c>
      <c r="G889" s="2">
        <v>3333.3333333333326</v>
      </c>
      <c r="H889" s="38">
        <v>4.4999999999999998E-2</v>
      </c>
      <c r="I889" s="38">
        <v>7.4999999999999997E-2</v>
      </c>
      <c r="J889" s="40">
        <v>0.68493150684931492</v>
      </c>
    </row>
    <row r="890" spans="6:10" x14ac:dyDescent="0.3">
      <c r="F890" s="1">
        <v>46103</v>
      </c>
      <c r="G890" s="2">
        <v>3333.3333333333326</v>
      </c>
      <c r="H890" s="38">
        <v>4.4999999999999998E-2</v>
      </c>
      <c r="I890" s="38">
        <v>7.4999999999999997E-2</v>
      </c>
      <c r="J890" s="40">
        <v>0.68493150684931492</v>
      </c>
    </row>
    <row r="891" spans="6:10" x14ac:dyDescent="0.3">
      <c r="F891" s="1">
        <v>46104</v>
      </c>
      <c r="G891" s="2">
        <v>3333.3333333333326</v>
      </c>
      <c r="H891" s="38">
        <v>4.4999999999999998E-2</v>
      </c>
      <c r="I891" s="38">
        <v>7.4999999999999997E-2</v>
      </c>
      <c r="J891" s="40">
        <v>0.68493150684931492</v>
      </c>
    </row>
    <row r="892" spans="6:10" x14ac:dyDescent="0.3">
      <c r="F892" s="1">
        <v>46105</v>
      </c>
      <c r="G892" s="2">
        <v>3333.3333333333326</v>
      </c>
      <c r="H892" s="38">
        <v>4.4999999999999998E-2</v>
      </c>
      <c r="I892" s="38">
        <v>7.4999999999999997E-2</v>
      </c>
      <c r="J892" s="40">
        <v>0.68493150684931492</v>
      </c>
    </row>
    <row r="893" spans="6:10" x14ac:dyDescent="0.3">
      <c r="F893" s="1">
        <v>46106</v>
      </c>
      <c r="G893" s="2">
        <v>3333.3333333333326</v>
      </c>
      <c r="H893" s="38">
        <v>4.4999999999999998E-2</v>
      </c>
      <c r="I893" s="38">
        <v>7.4999999999999997E-2</v>
      </c>
      <c r="J893" s="40">
        <v>0.68493150684931492</v>
      </c>
    </row>
    <row r="894" spans="6:10" x14ac:dyDescent="0.3">
      <c r="F894" s="1">
        <v>46107</v>
      </c>
      <c r="G894" s="2">
        <v>3333.3333333333326</v>
      </c>
      <c r="H894" s="38">
        <v>4.4999999999999998E-2</v>
      </c>
      <c r="I894" s="38">
        <v>7.4999999999999997E-2</v>
      </c>
      <c r="J894" s="40">
        <v>0.68493150684931492</v>
      </c>
    </row>
    <row r="895" spans="6:10" x14ac:dyDescent="0.3">
      <c r="F895" s="1">
        <v>46108</v>
      </c>
      <c r="G895" s="2">
        <v>3333.3333333333326</v>
      </c>
      <c r="H895" s="38">
        <v>4.4999999999999998E-2</v>
      </c>
      <c r="I895" s="38">
        <v>7.4999999999999997E-2</v>
      </c>
      <c r="J895" s="40">
        <v>0.68493150684931492</v>
      </c>
    </row>
    <row r="896" spans="6:10" x14ac:dyDescent="0.3">
      <c r="F896" s="1">
        <v>46109</v>
      </c>
      <c r="G896" s="2">
        <v>3333.3333333333326</v>
      </c>
      <c r="H896" s="38">
        <v>4.4999999999999998E-2</v>
      </c>
      <c r="I896" s="38">
        <v>7.4999999999999997E-2</v>
      </c>
      <c r="J896" s="40">
        <v>0.68493150684931492</v>
      </c>
    </row>
    <row r="897" spans="6:10" x14ac:dyDescent="0.3">
      <c r="F897" s="1">
        <v>46110</v>
      </c>
      <c r="G897" s="2">
        <v>3333.3333333333326</v>
      </c>
      <c r="H897" s="38">
        <v>4.4999999999999998E-2</v>
      </c>
      <c r="I897" s="38">
        <v>7.4999999999999997E-2</v>
      </c>
      <c r="J897" s="40">
        <v>0.68493150684931492</v>
      </c>
    </row>
    <row r="898" spans="6:10" x14ac:dyDescent="0.3">
      <c r="F898" s="1">
        <v>46111</v>
      </c>
      <c r="G898" s="2">
        <v>3333.3333333333326</v>
      </c>
      <c r="H898" s="38">
        <v>4.4999999999999998E-2</v>
      </c>
      <c r="I898" s="38">
        <v>7.4999999999999997E-2</v>
      </c>
      <c r="J898" s="40">
        <v>0.68493150684931492</v>
      </c>
    </row>
    <row r="899" spans="6:10" x14ac:dyDescent="0.3">
      <c r="F899" s="1">
        <v>46112</v>
      </c>
      <c r="G899" s="2">
        <v>3333.3333333333326</v>
      </c>
      <c r="H899" s="38">
        <v>4.4999999999999998E-2</v>
      </c>
      <c r="I899" s="38">
        <v>7.4999999999999997E-2</v>
      </c>
      <c r="J899" s="40">
        <v>0.68493150684931492</v>
      </c>
    </row>
    <row r="900" spans="6:10" x14ac:dyDescent="0.3">
      <c r="F900" s="1">
        <v>46113</v>
      </c>
      <c r="G900" s="2">
        <v>3333.3333333333326</v>
      </c>
      <c r="H900" s="38">
        <v>4.4999999999999998E-2</v>
      </c>
      <c r="I900" s="38">
        <v>7.4999999999999997E-2</v>
      </c>
      <c r="J900" s="40">
        <v>0.68493150684931492</v>
      </c>
    </row>
    <row r="901" spans="6:10" x14ac:dyDescent="0.3">
      <c r="F901" s="1">
        <v>46114</v>
      </c>
      <c r="G901" s="2">
        <v>3333.3333333333326</v>
      </c>
      <c r="H901" s="38">
        <v>4.4999999999999998E-2</v>
      </c>
      <c r="I901" s="38">
        <v>7.4999999999999997E-2</v>
      </c>
      <c r="J901" s="40">
        <v>0.68493150684931492</v>
      </c>
    </row>
    <row r="902" spans="6:10" x14ac:dyDescent="0.3">
      <c r="F902" s="1">
        <v>46115</v>
      </c>
      <c r="G902" s="2">
        <v>3333.3333333333326</v>
      </c>
      <c r="H902" s="38">
        <v>4.4999999999999998E-2</v>
      </c>
      <c r="I902" s="38">
        <v>7.4999999999999997E-2</v>
      </c>
      <c r="J902" s="40">
        <v>0.68493150684931492</v>
      </c>
    </row>
    <row r="903" spans="6:10" x14ac:dyDescent="0.3">
      <c r="F903" s="1">
        <v>46116</v>
      </c>
      <c r="G903" s="2">
        <v>3333.3333333333326</v>
      </c>
      <c r="H903" s="38">
        <v>4.4999999999999998E-2</v>
      </c>
      <c r="I903" s="38">
        <v>7.4999999999999997E-2</v>
      </c>
      <c r="J903" s="40">
        <v>0.68493150684931492</v>
      </c>
    </row>
    <row r="904" spans="6:10" x14ac:dyDescent="0.3">
      <c r="F904" s="1">
        <v>46117</v>
      </c>
      <c r="G904" s="2">
        <v>3333.3333333333326</v>
      </c>
      <c r="H904" s="38">
        <v>4.4999999999999998E-2</v>
      </c>
      <c r="I904" s="38">
        <v>7.4999999999999997E-2</v>
      </c>
      <c r="J904" s="40">
        <v>0.68493150684931492</v>
      </c>
    </row>
    <row r="905" spans="6:10" x14ac:dyDescent="0.3">
      <c r="F905" s="1">
        <v>46118</v>
      </c>
      <c r="G905" s="2">
        <v>3333.3333333333326</v>
      </c>
      <c r="H905" s="38">
        <v>4.4999999999999998E-2</v>
      </c>
      <c r="I905" s="38">
        <v>7.4999999999999997E-2</v>
      </c>
      <c r="J905" s="40">
        <v>0.68493150684931492</v>
      </c>
    </row>
    <row r="906" spans="6:10" x14ac:dyDescent="0.3">
      <c r="F906" s="1">
        <v>46119</v>
      </c>
      <c r="G906" s="2">
        <v>3333.3333333333326</v>
      </c>
      <c r="H906" s="38">
        <v>4.4999999999999998E-2</v>
      </c>
      <c r="I906" s="38">
        <v>7.4999999999999997E-2</v>
      </c>
      <c r="J906" s="40">
        <v>0.68493150684931492</v>
      </c>
    </row>
    <row r="907" spans="6:10" x14ac:dyDescent="0.3">
      <c r="F907" s="1">
        <v>46120</v>
      </c>
      <c r="G907" s="2">
        <v>3333.3333333333326</v>
      </c>
      <c r="H907" s="38">
        <v>4.4999999999999998E-2</v>
      </c>
      <c r="I907" s="38">
        <v>7.4999999999999997E-2</v>
      </c>
      <c r="J907" s="40">
        <v>0.68493150684931492</v>
      </c>
    </row>
    <row r="908" spans="6:10" x14ac:dyDescent="0.3">
      <c r="F908" s="1">
        <v>46121</v>
      </c>
      <c r="G908" s="2">
        <v>3333.3333333333326</v>
      </c>
      <c r="H908" s="38">
        <v>4.4999999999999998E-2</v>
      </c>
      <c r="I908" s="38">
        <v>7.4999999999999997E-2</v>
      </c>
      <c r="J908" s="40">
        <v>0.68493150684931492</v>
      </c>
    </row>
    <row r="909" spans="6:10" x14ac:dyDescent="0.3">
      <c r="F909" s="1">
        <v>46122</v>
      </c>
      <c r="G909" s="2">
        <v>3333.3333333333326</v>
      </c>
      <c r="H909" s="38">
        <v>4.4999999999999998E-2</v>
      </c>
      <c r="I909" s="38">
        <v>7.4999999999999997E-2</v>
      </c>
      <c r="J909" s="40">
        <v>0.68493150684931492</v>
      </c>
    </row>
    <row r="910" spans="6:10" x14ac:dyDescent="0.3">
      <c r="F910" s="1">
        <v>46123</v>
      </c>
      <c r="G910" s="2">
        <v>3333.3333333333326</v>
      </c>
      <c r="H910" s="38">
        <v>4.4999999999999998E-2</v>
      </c>
      <c r="I910" s="38">
        <v>7.4999999999999997E-2</v>
      </c>
      <c r="J910" s="40">
        <v>0.68493150684931492</v>
      </c>
    </row>
    <row r="911" spans="6:10" x14ac:dyDescent="0.3">
      <c r="F911" s="1">
        <v>46124</v>
      </c>
      <c r="G911" s="2">
        <v>3333.3333333333326</v>
      </c>
      <c r="H911" s="38">
        <v>4.4999999999999998E-2</v>
      </c>
      <c r="I911" s="38">
        <v>7.4999999999999997E-2</v>
      </c>
      <c r="J911" s="40">
        <v>0.68493150684931492</v>
      </c>
    </row>
    <row r="912" spans="6:10" x14ac:dyDescent="0.3">
      <c r="F912" s="1">
        <v>46125</v>
      </c>
      <c r="G912" s="2">
        <v>3333.3333333333326</v>
      </c>
      <c r="H912" s="38">
        <v>4.4999999999999998E-2</v>
      </c>
      <c r="I912" s="38">
        <v>7.4999999999999997E-2</v>
      </c>
      <c r="J912" s="40">
        <v>0.68493150684931492</v>
      </c>
    </row>
    <row r="913" spans="6:10" x14ac:dyDescent="0.3">
      <c r="F913" s="1">
        <v>46126</v>
      </c>
      <c r="G913" s="2">
        <v>3333.3333333333326</v>
      </c>
      <c r="H913" s="38">
        <v>4.4999999999999998E-2</v>
      </c>
      <c r="I913" s="38">
        <v>7.4999999999999997E-2</v>
      </c>
      <c r="J913" s="40">
        <v>0.68493150684931492</v>
      </c>
    </row>
    <row r="914" spans="6:10" x14ac:dyDescent="0.3">
      <c r="F914" s="1">
        <v>46127</v>
      </c>
      <c r="G914" s="2">
        <v>3333.3333333333326</v>
      </c>
      <c r="H914" s="38">
        <v>4.4999999999999998E-2</v>
      </c>
      <c r="I914" s="38">
        <v>7.4999999999999997E-2</v>
      </c>
      <c r="J914" s="40">
        <v>0.68493150684931492</v>
      </c>
    </row>
    <row r="915" spans="6:10" x14ac:dyDescent="0.3">
      <c r="F915" s="1">
        <v>46128</v>
      </c>
      <c r="G915" s="2">
        <v>3333.3333333333326</v>
      </c>
      <c r="H915" s="38">
        <v>4.4999999999999998E-2</v>
      </c>
      <c r="I915" s="38">
        <v>7.4999999999999997E-2</v>
      </c>
      <c r="J915" s="40">
        <v>0.68493150684931492</v>
      </c>
    </row>
    <row r="916" spans="6:10" x14ac:dyDescent="0.3">
      <c r="F916" s="1">
        <v>46129</v>
      </c>
      <c r="G916" s="2">
        <v>3333.3333333333326</v>
      </c>
      <c r="H916" s="38">
        <v>4.4999999999999998E-2</v>
      </c>
      <c r="I916" s="38">
        <v>7.4999999999999997E-2</v>
      </c>
      <c r="J916" s="40">
        <v>0.68493150684931492</v>
      </c>
    </row>
    <row r="917" spans="6:10" x14ac:dyDescent="0.3">
      <c r="F917" s="1">
        <v>46130</v>
      </c>
      <c r="G917" s="2">
        <v>3333.3333333333326</v>
      </c>
      <c r="H917" s="38">
        <v>4.4999999999999998E-2</v>
      </c>
      <c r="I917" s="38">
        <v>7.4999999999999997E-2</v>
      </c>
      <c r="J917" s="40">
        <v>0.68493150684931492</v>
      </c>
    </row>
    <row r="918" spans="6:10" x14ac:dyDescent="0.3">
      <c r="F918" s="1">
        <v>46131</v>
      </c>
      <c r="G918" s="2">
        <v>3333.3333333333326</v>
      </c>
      <c r="H918" s="38">
        <v>4.4999999999999998E-2</v>
      </c>
      <c r="I918" s="38">
        <v>7.4999999999999997E-2</v>
      </c>
      <c r="J918" s="40">
        <v>0.68493150684931492</v>
      </c>
    </row>
    <row r="919" spans="6:10" x14ac:dyDescent="0.3">
      <c r="F919" s="1">
        <v>46132</v>
      </c>
      <c r="G919" s="2">
        <v>3333.3333333333326</v>
      </c>
      <c r="H919" s="38">
        <v>4.4999999999999998E-2</v>
      </c>
      <c r="I919" s="38">
        <v>7.4999999999999997E-2</v>
      </c>
      <c r="J919" s="40">
        <v>0.68493150684931492</v>
      </c>
    </row>
    <row r="920" spans="6:10" x14ac:dyDescent="0.3">
      <c r="F920" s="1">
        <v>46133</v>
      </c>
      <c r="G920" s="2">
        <v>3333.3333333333326</v>
      </c>
      <c r="H920" s="38">
        <v>4.4999999999999998E-2</v>
      </c>
      <c r="I920" s="38">
        <v>7.4999999999999997E-2</v>
      </c>
      <c r="J920" s="40">
        <v>0.68493150684931492</v>
      </c>
    </row>
    <row r="921" spans="6:10" x14ac:dyDescent="0.3">
      <c r="F921" s="1">
        <v>46134</v>
      </c>
      <c r="G921" s="2">
        <v>3333.3333333333326</v>
      </c>
      <c r="H921" s="38">
        <v>4.4999999999999998E-2</v>
      </c>
      <c r="I921" s="38">
        <v>7.4999999999999997E-2</v>
      </c>
      <c r="J921" s="40">
        <v>0.68493150684931492</v>
      </c>
    </row>
    <row r="922" spans="6:10" x14ac:dyDescent="0.3">
      <c r="F922" s="1">
        <v>46135</v>
      </c>
      <c r="G922" s="2">
        <v>3333.3333333333326</v>
      </c>
      <c r="H922" s="38">
        <v>4.4999999999999998E-2</v>
      </c>
      <c r="I922" s="38">
        <v>7.4999999999999997E-2</v>
      </c>
      <c r="J922" s="40">
        <v>0.68493150684931492</v>
      </c>
    </row>
    <row r="923" spans="6:10" x14ac:dyDescent="0.3">
      <c r="F923" s="1">
        <v>46136</v>
      </c>
      <c r="G923" s="2">
        <v>3333.3333333333326</v>
      </c>
      <c r="H923" s="38">
        <v>4.4999999999999998E-2</v>
      </c>
      <c r="I923" s="38">
        <v>7.4999999999999997E-2</v>
      </c>
      <c r="J923" s="40">
        <v>0.68493150684931492</v>
      </c>
    </row>
    <row r="924" spans="6:10" x14ac:dyDescent="0.3">
      <c r="F924" s="1">
        <v>46137</v>
      </c>
      <c r="G924" s="2">
        <v>3333.3333333333326</v>
      </c>
      <c r="H924" s="38">
        <v>4.4999999999999998E-2</v>
      </c>
      <c r="I924" s="38">
        <v>7.4999999999999997E-2</v>
      </c>
      <c r="J924" s="40">
        <v>0.68493150684931492</v>
      </c>
    </row>
    <row r="925" spans="6:10" x14ac:dyDescent="0.3">
      <c r="F925" s="1">
        <v>46138</v>
      </c>
      <c r="G925" s="2">
        <v>3333.3333333333326</v>
      </c>
      <c r="H925" s="38">
        <v>4.4999999999999998E-2</v>
      </c>
      <c r="I925" s="38">
        <v>7.4999999999999997E-2</v>
      </c>
      <c r="J925" s="40">
        <v>0.68493150684931492</v>
      </c>
    </row>
    <row r="926" spans="6:10" x14ac:dyDescent="0.3">
      <c r="F926" s="1">
        <v>46139</v>
      </c>
      <c r="G926" s="2">
        <v>3333.3333333333326</v>
      </c>
      <c r="H926" s="38">
        <v>4.4999999999999998E-2</v>
      </c>
      <c r="I926" s="38">
        <v>7.4999999999999997E-2</v>
      </c>
      <c r="J926" s="40">
        <v>0.68493150684931492</v>
      </c>
    </row>
    <row r="927" spans="6:10" x14ac:dyDescent="0.3">
      <c r="F927" s="1">
        <v>46140</v>
      </c>
      <c r="G927" s="2">
        <v>3333.3333333333326</v>
      </c>
      <c r="H927" s="38">
        <v>4.4999999999999998E-2</v>
      </c>
      <c r="I927" s="38">
        <v>7.4999999999999997E-2</v>
      </c>
      <c r="J927" s="40">
        <v>0.68493150684931492</v>
      </c>
    </row>
    <row r="928" spans="6:10" x14ac:dyDescent="0.3">
      <c r="F928" s="1">
        <v>46141</v>
      </c>
      <c r="G928" s="2">
        <v>3333.3333333333326</v>
      </c>
      <c r="H928" s="38">
        <v>4.4999999999999998E-2</v>
      </c>
      <c r="I928" s="38">
        <v>7.4999999999999997E-2</v>
      </c>
      <c r="J928" s="40">
        <v>0.68493150684931492</v>
      </c>
    </row>
    <row r="929" spans="6:10" x14ac:dyDescent="0.3">
      <c r="F929" s="1">
        <v>46142</v>
      </c>
      <c r="G929" s="2">
        <v>3333.3333333333326</v>
      </c>
      <c r="H929" s="38">
        <v>4.4999999999999998E-2</v>
      </c>
      <c r="I929" s="38">
        <v>7.4999999999999997E-2</v>
      </c>
      <c r="J929" s="40">
        <v>0.68493150684931492</v>
      </c>
    </row>
    <row r="930" spans="6:10" x14ac:dyDescent="0.3">
      <c r="F930" s="1">
        <v>46143</v>
      </c>
      <c r="G930" s="2">
        <v>3333.3333333333326</v>
      </c>
      <c r="H930" s="38">
        <v>4.4999999999999998E-2</v>
      </c>
      <c r="I930" s="38">
        <v>7.4999999999999997E-2</v>
      </c>
      <c r="J930" s="40">
        <v>0.68493150684931492</v>
      </c>
    </row>
    <row r="931" spans="6:10" x14ac:dyDescent="0.3">
      <c r="F931" s="1">
        <v>46144</v>
      </c>
      <c r="G931" s="2">
        <v>3333.3333333333326</v>
      </c>
      <c r="H931" s="38">
        <v>4.4999999999999998E-2</v>
      </c>
      <c r="I931" s="38">
        <v>7.4999999999999997E-2</v>
      </c>
      <c r="J931" s="40">
        <v>0.68493150684931492</v>
      </c>
    </row>
    <row r="932" spans="6:10" x14ac:dyDescent="0.3">
      <c r="F932" s="1">
        <v>46145</v>
      </c>
      <c r="G932" s="2">
        <v>3333.3333333333326</v>
      </c>
      <c r="H932" s="38">
        <v>4.4999999999999998E-2</v>
      </c>
      <c r="I932" s="38">
        <v>7.4999999999999997E-2</v>
      </c>
      <c r="J932" s="40">
        <v>0.68493150684931492</v>
      </c>
    </row>
    <row r="933" spans="6:10" x14ac:dyDescent="0.3">
      <c r="F933" s="1">
        <v>46146</v>
      </c>
      <c r="G933" s="2">
        <v>3333.3333333333326</v>
      </c>
      <c r="H933" s="38">
        <v>4.4999999999999998E-2</v>
      </c>
      <c r="I933" s="38">
        <v>7.4999999999999997E-2</v>
      </c>
      <c r="J933" s="40">
        <v>0.68493150684931492</v>
      </c>
    </row>
    <row r="934" spans="6:10" x14ac:dyDescent="0.3">
      <c r="F934" s="1">
        <v>46147</v>
      </c>
      <c r="G934" s="2">
        <v>3333.3333333333326</v>
      </c>
      <c r="H934" s="38">
        <v>4.4999999999999998E-2</v>
      </c>
      <c r="I934" s="38">
        <v>7.4999999999999997E-2</v>
      </c>
      <c r="J934" s="40">
        <v>0.68493150684931492</v>
      </c>
    </row>
    <row r="935" spans="6:10" x14ac:dyDescent="0.3">
      <c r="F935" s="1">
        <v>46148</v>
      </c>
      <c r="G935" s="2">
        <v>3333.3333333333326</v>
      </c>
      <c r="H935" s="38">
        <v>4.4999999999999998E-2</v>
      </c>
      <c r="I935" s="38">
        <v>7.4999999999999997E-2</v>
      </c>
      <c r="J935" s="40">
        <v>0.68493150684931492</v>
      </c>
    </row>
    <row r="936" spans="6:10" x14ac:dyDescent="0.3">
      <c r="F936" s="1">
        <v>46149</v>
      </c>
      <c r="G936" s="2">
        <v>3333.3333333333326</v>
      </c>
      <c r="H936" s="38">
        <v>4.4999999999999998E-2</v>
      </c>
      <c r="I936" s="38">
        <v>7.4999999999999997E-2</v>
      </c>
      <c r="J936" s="40">
        <v>0.68493150684931492</v>
      </c>
    </row>
    <row r="937" spans="6:10" x14ac:dyDescent="0.3">
      <c r="F937" s="1">
        <v>46150</v>
      </c>
      <c r="G937" s="2">
        <v>3333.3333333333326</v>
      </c>
      <c r="H937" s="38">
        <v>4.4999999999999998E-2</v>
      </c>
      <c r="I937" s="38">
        <v>7.4999999999999997E-2</v>
      </c>
      <c r="J937" s="40">
        <v>0.68493150684931492</v>
      </c>
    </row>
    <row r="938" spans="6:10" x14ac:dyDescent="0.3">
      <c r="F938" s="1">
        <v>46151</v>
      </c>
      <c r="G938" s="2">
        <v>3333.3333333333326</v>
      </c>
      <c r="H938" s="38">
        <v>4.4999999999999998E-2</v>
      </c>
      <c r="I938" s="38">
        <v>7.4999999999999997E-2</v>
      </c>
      <c r="J938" s="40">
        <v>0.68493150684931492</v>
      </c>
    </row>
    <row r="939" spans="6:10" x14ac:dyDescent="0.3">
      <c r="F939" s="1">
        <v>46152</v>
      </c>
      <c r="G939" s="2">
        <v>3333.3333333333326</v>
      </c>
      <c r="H939" s="38">
        <v>4.4999999999999998E-2</v>
      </c>
      <c r="I939" s="38">
        <v>7.4999999999999997E-2</v>
      </c>
      <c r="J939" s="40">
        <v>0.68493150684931492</v>
      </c>
    </row>
    <row r="940" spans="6:10" x14ac:dyDescent="0.3">
      <c r="F940" s="1">
        <v>46153</v>
      </c>
      <c r="G940" s="2">
        <v>3333.3333333333326</v>
      </c>
      <c r="H940" s="38">
        <v>4.4999999999999998E-2</v>
      </c>
      <c r="I940" s="38">
        <v>7.4999999999999997E-2</v>
      </c>
      <c r="J940" s="40">
        <v>0.68493150684931492</v>
      </c>
    </row>
    <row r="941" spans="6:10" x14ac:dyDescent="0.3">
      <c r="F941" s="1">
        <v>46154</v>
      </c>
      <c r="G941" s="2">
        <v>3333.3333333333326</v>
      </c>
      <c r="H941" s="38">
        <v>4.4999999999999998E-2</v>
      </c>
      <c r="I941" s="38">
        <v>7.4999999999999997E-2</v>
      </c>
      <c r="J941" s="40">
        <v>0.68493150684931492</v>
      </c>
    </row>
    <row r="942" spans="6:10" x14ac:dyDescent="0.3">
      <c r="F942" s="1">
        <v>46155</v>
      </c>
      <c r="G942" s="2">
        <v>3333.3333333333326</v>
      </c>
      <c r="H942" s="38">
        <v>4.4999999999999998E-2</v>
      </c>
      <c r="I942" s="38">
        <v>7.4999999999999997E-2</v>
      </c>
      <c r="J942" s="40">
        <v>0.68493150684931492</v>
      </c>
    </row>
    <row r="943" spans="6:10" x14ac:dyDescent="0.3">
      <c r="F943" s="1">
        <v>46156</v>
      </c>
      <c r="G943" s="2">
        <v>3333.3333333333326</v>
      </c>
      <c r="H943" s="38">
        <v>4.4999999999999998E-2</v>
      </c>
      <c r="I943" s="38">
        <v>7.4999999999999997E-2</v>
      </c>
      <c r="J943" s="40">
        <v>0.68493150684931492</v>
      </c>
    </row>
    <row r="944" spans="6:10" x14ac:dyDescent="0.3">
      <c r="F944" s="1">
        <v>46157</v>
      </c>
      <c r="G944" s="2">
        <v>3333.3333333333326</v>
      </c>
      <c r="H944" s="38">
        <v>4.4999999999999998E-2</v>
      </c>
      <c r="I944" s="38">
        <v>7.4999999999999997E-2</v>
      </c>
      <c r="J944" s="40">
        <v>0.68493150684931492</v>
      </c>
    </row>
    <row r="945" spans="6:10" x14ac:dyDescent="0.3">
      <c r="F945" s="1">
        <v>46158</v>
      </c>
      <c r="G945" s="2">
        <v>3333.3333333333326</v>
      </c>
      <c r="H945" s="38">
        <v>4.4999999999999998E-2</v>
      </c>
      <c r="I945" s="38">
        <v>7.4999999999999997E-2</v>
      </c>
      <c r="J945" s="40">
        <v>0.68493150684931492</v>
      </c>
    </row>
    <row r="946" spans="6:10" x14ac:dyDescent="0.3">
      <c r="F946" s="1">
        <v>46159</v>
      </c>
      <c r="G946" s="2">
        <v>3333.3333333333326</v>
      </c>
      <c r="H946" s="38">
        <v>4.4999999999999998E-2</v>
      </c>
      <c r="I946" s="38">
        <v>7.4999999999999997E-2</v>
      </c>
      <c r="J946" s="40">
        <v>0.68493150684931492</v>
      </c>
    </row>
    <row r="947" spans="6:10" x14ac:dyDescent="0.3">
      <c r="F947" s="1">
        <v>46160</v>
      </c>
      <c r="G947" s="2">
        <v>3333.3333333333326</v>
      </c>
      <c r="H947" s="38">
        <v>4.4999999999999998E-2</v>
      </c>
      <c r="I947" s="38">
        <v>7.4999999999999997E-2</v>
      </c>
      <c r="J947" s="40">
        <v>0.68493150684931492</v>
      </c>
    </row>
    <row r="948" spans="6:10" x14ac:dyDescent="0.3">
      <c r="F948" s="1">
        <v>46161</v>
      </c>
      <c r="G948" s="2">
        <v>3333.3333333333326</v>
      </c>
      <c r="H948" s="38">
        <v>4.4999999999999998E-2</v>
      </c>
      <c r="I948" s="38">
        <v>7.4999999999999997E-2</v>
      </c>
      <c r="J948" s="40">
        <v>0.68493150684931492</v>
      </c>
    </row>
    <row r="949" spans="6:10" x14ac:dyDescent="0.3">
      <c r="F949" s="1">
        <v>46162</v>
      </c>
      <c r="G949" s="2">
        <v>3333.3333333333326</v>
      </c>
      <c r="H949" s="38">
        <v>4.4999999999999998E-2</v>
      </c>
      <c r="I949" s="38">
        <v>7.4999999999999997E-2</v>
      </c>
      <c r="J949" s="40">
        <v>0.68493150684931492</v>
      </c>
    </row>
    <row r="950" spans="6:10" x14ac:dyDescent="0.3">
      <c r="F950" s="1">
        <v>46163</v>
      </c>
      <c r="G950" s="2">
        <v>3333.3333333333326</v>
      </c>
      <c r="H950" s="38">
        <v>4.4999999999999998E-2</v>
      </c>
      <c r="I950" s="38">
        <v>7.4999999999999997E-2</v>
      </c>
      <c r="J950" s="40">
        <v>0.68493150684931492</v>
      </c>
    </row>
    <row r="951" spans="6:10" x14ac:dyDescent="0.3">
      <c r="F951" s="1">
        <v>46164</v>
      </c>
      <c r="G951" s="2">
        <v>3333.3333333333326</v>
      </c>
      <c r="H951" s="38">
        <v>4.4999999999999998E-2</v>
      </c>
      <c r="I951" s="38">
        <v>7.4999999999999997E-2</v>
      </c>
      <c r="J951" s="40">
        <v>0.68493150684931492</v>
      </c>
    </row>
    <row r="952" spans="6:10" x14ac:dyDescent="0.3">
      <c r="F952" s="1">
        <v>46165</v>
      </c>
      <c r="G952" s="2">
        <v>3333.3333333333326</v>
      </c>
      <c r="H952" s="38">
        <v>4.4999999999999998E-2</v>
      </c>
      <c r="I952" s="38">
        <v>7.4999999999999997E-2</v>
      </c>
      <c r="J952" s="40">
        <v>0.68493150684931492</v>
      </c>
    </row>
    <row r="953" spans="6:10" x14ac:dyDescent="0.3">
      <c r="F953" s="1">
        <v>46166</v>
      </c>
      <c r="G953" s="2">
        <v>3333.3333333333326</v>
      </c>
      <c r="H953" s="38">
        <v>4.4999999999999998E-2</v>
      </c>
      <c r="I953" s="38">
        <v>7.4999999999999997E-2</v>
      </c>
      <c r="J953" s="40">
        <v>0.68493150684931492</v>
      </c>
    </row>
    <row r="954" spans="6:10" x14ac:dyDescent="0.3">
      <c r="F954" s="1">
        <v>46167</v>
      </c>
      <c r="G954" s="2">
        <v>3333.3333333333326</v>
      </c>
      <c r="H954" s="38">
        <v>4.4999999999999998E-2</v>
      </c>
      <c r="I954" s="38">
        <v>7.4999999999999997E-2</v>
      </c>
      <c r="J954" s="40">
        <v>0.68493150684931492</v>
      </c>
    </row>
    <row r="955" spans="6:10" x14ac:dyDescent="0.3">
      <c r="F955" s="1">
        <v>46168</v>
      </c>
      <c r="G955" s="2">
        <v>3333.3333333333326</v>
      </c>
      <c r="H955" s="38">
        <v>4.4999999999999998E-2</v>
      </c>
      <c r="I955" s="38">
        <v>7.4999999999999997E-2</v>
      </c>
      <c r="J955" s="40">
        <v>0.68493150684931492</v>
      </c>
    </row>
    <row r="956" spans="6:10" x14ac:dyDescent="0.3">
      <c r="F956" s="1">
        <v>46169</v>
      </c>
      <c r="G956" s="2">
        <v>3333.3333333333326</v>
      </c>
      <c r="H956" s="38">
        <v>4.4999999999999998E-2</v>
      </c>
      <c r="I956" s="38">
        <v>7.4999999999999997E-2</v>
      </c>
      <c r="J956" s="40">
        <v>0.68493150684931492</v>
      </c>
    </row>
    <row r="957" spans="6:10" x14ac:dyDescent="0.3">
      <c r="F957" s="1">
        <v>46170</v>
      </c>
      <c r="G957" s="2">
        <v>3333.3333333333326</v>
      </c>
      <c r="H957" s="38">
        <v>4.4999999999999998E-2</v>
      </c>
      <c r="I957" s="38">
        <v>7.4999999999999997E-2</v>
      </c>
      <c r="J957" s="40">
        <v>0.68493150684931492</v>
      </c>
    </row>
    <row r="958" spans="6:10" x14ac:dyDescent="0.3">
      <c r="F958" s="1">
        <v>46171</v>
      </c>
      <c r="G958" s="2">
        <v>3333.3333333333326</v>
      </c>
      <c r="H958" s="38">
        <v>4.4999999999999998E-2</v>
      </c>
      <c r="I958" s="38">
        <v>7.4999999999999997E-2</v>
      </c>
      <c r="J958" s="40">
        <v>0.68493150684931492</v>
      </c>
    </row>
    <row r="959" spans="6:10" x14ac:dyDescent="0.3">
      <c r="F959" s="1">
        <v>46172</v>
      </c>
      <c r="G959" s="2">
        <v>3333.3333333333326</v>
      </c>
      <c r="H959" s="38">
        <v>4.4999999999999998E-2</v>
      </c>
      <c r="I959" s="38">
        <v>7.4999999999999997E-2</v>
      </c>
      <c r="J959" s="40">
        <v>0.68493150684931492</v>
      </c>
    </row>
    <row r="960" spans="6:10" x14ac:dyDescent="0.3">
      <c r="F960" s="1">
        <v>46173</v>
      </c>
      <c r="G960" s="2">
        <v>3333.3333333333326</v>
      </c>
      <c r="H960" s="38">
        <v>4.4999999999999998E-2</v>
      </c>
      <c r="I960" s="38">
        <v>7.4999999999999997E-2</v>
      </c>
      <c r="J960" s="40">
        <v>0.68493150684931492</v>
      </c>
    </row>
    <row r="961" spans="6:10" x14ac:dyDescent="0.3">
      <c r="F961" s="1">
        <v>46174</v>
      </c>
      <c r="G961" s="2">
        <v>3333.3333333333326</v>
      </c>
      <c r="H961" s="38">
        <v>4.4999999999999998E-2</v>
      </c>
      <c r="I961" s="38">
        <v>7.4999999999999997E-2</v>
      </c>
      <c r="J961" s="40">
        <v>0.68493150684931492</v>
      </c>
    </row>
    <row r="962" spans="6:10" x14ac:dyDescent="0.3">
      <c r="F962" s="1">
        <v>46175</v>
      </c>
      <c r="G962" s="2">
        <v>3333.3333333333326</v>
      </c>
      <c r="H962" s="38">
        <v>4.4999999999999998E-2</v>
      </c>
      <c r="I962" s="38">
        <v>7.4999999999999997E-2</v>
      </c>
      <c r="J962" s="40">
        <v>0.68493150684931492</v>
      </c>
    </row>
    <row r="963" spans="6:10" x14ac:dyDescent="0.3">
      <c r="F963" s="1">
        <v>46176</v>
      </c>
      <c r="G963" s="2">
        <v>3333.3333333333326</v>
      </c>
      <c r="H963" s="38">
        <v>4.4999999999999998E-2</v>
      </c>
      <c r="I963" s="38">
        <v>7.4999999999999997E-2</v>
      </c>
      <c r="J963" s="40">
        <v>0.68493150684931492</v>
      </c>
    </row>
    <row r="964" spans="6:10" x14ac:dyDescent="0.3">
      <c r="F964" s="1">
        <v>46177</v>
      </c>
      <c r="G964" s="2">
        <v>3333.3333333333326</v>
      </c>
      <c r="H964" s="38">
        <v>4.4999999999999998E-2</v>
      </c>
      <c r="I964" s="38">
        <v>7.4999999999999997E-2</v>
      </c>
      <c r="J964" s="40">
        <v>0.68493150684931492</v>
      </c>
    </row>
    <row r="965" spans="6:10" x14ac:dyDescent="0.3">
      <c r="F965" s="1">
        <v>46178</v>
      </c>
      <c r="G965" s="2">
        <v>3333.3333333333326</v>
      </c>
      <c r="H965" s="38">
        <v>4.4999999999999998E-2</v>
      </c>
      <c r="I965" s="38">
        <v>7.4999999999999997E-2</v>
      </c>
      <c r="J965" s="40">
        <v>0.68493150684931492</v>
      </c>
    </row>
    <row r="966" spans="6:10" x14ac:dyDescent="0.3">
      <c r="F966" s="1">
        <v>46179</v>
      </c>
      <c r="G966" s="2">
        <v>3333.3333333333326</v>
      </c>
      <c r="H966" s="38">
        <v>4.4999999999999998E-2</v>
      </c>
      <c r="I966" s="38">
        <v>7.4999999999999997E-2</v>
      </c>
      <c r="J966" s="40">
        <v>0.68493150684931492</v>
      </c>
    </row>
    <row r="967" spans="6:10" x14ac:dyDescent="0.3">
      <c r="F967" s="1">
        <v>46180</v>
      </c>
      <c r="G967" s="2">
        <v>3333.3333333333326</v>
      </c>
      <c r="H967" s="38">
        <v>4.4999999999999998E-2</v>
      </c>
      <c r="I967" s="38">
        <v>7.4999999999999997E-2</v>
      </c>
      <c r="J967" s="40">
        <v>0.68493150684931492</v>
      </c>
    </row>
    <row r="968" spans="6:10" x14ac:dyDescent="0.3">
      <c r="F968" s="1">
        <v>46181</v>
      </c>
      <c r="G968" s="2">
        <v>3333.3333333333326</v>
      </c>
      <c r="H968" s="38">
        <v>4.4999999999999998E-2</v>
      </c>
      <c r="I968" s="38">
        <v>7.4999999999999997E-2</v>
      </c>
      <c r="J968" s="40">
        <v>0.68493150684931492</v>
      </c>
    </row>
    <row r="969" spans="6:10" x14ac:dyDescent="0.3">
      <c r="F969" s="1">
        <v>46182</v>
      </c>
      <c r="G969" s="2">
        <v>3333.3333333333326</v>
      </c>
      <c r="H969" s="38">
        <v>4.4999999999999998E-2</v>
      </c>
      <c r="I969" s="38">
        <v>7.4999999999999997E-2</v>
      </c>
      <c r="J969" s="40">
        <v>0.68493150684931492</v>
      </c>
    </row>
    <row r="970" spans="6:10" x14ac:dyDescent="0.3">
      <c r="F970" s="1">
        <v>46183</v>
      </c>
      <c r="G970" s="2">
        <v>3333.3333333333326</v>
      </c>
      <c r="H970" s="38">
        <v>4.4999999999999998E-2</v>
      </c>
      <c r="I970" s="38">
        <v>7.4999999999999997E-2</v>
      </c>
      <c r="J970" s="40">
        <v>0.68493150684931492</v>
      </c>
    </row>
    <row r="971" spans="6:10" x14ac:dyDescent="0.3">
      <c r="F971" s="1">
        <v>46184</v>
      </c>
      <c r="G971" s="2">
        <v>3333.3333333333326</v>
      </c>
      <c r="H971" s="38">
        <v>4.4999999999999998E-2</v>
      </c>
      <c r="I971" s="38">
        <v>7.4999999999999997E-2</v>
      </c>
      <c r="J971" s="40">
        <v>0.68493150684931492</v>
      </c>
    </row>
    <row r="972" spans="6:10" x14ac:dyDescent="0.3">
      <c r="F972" s="1">
        <v>46185</v>
      </c>
      <c r="G972" s="2">
        <v>3333.3333333333326</v>
      </c>
      <c r="H972" s="38">
        <v>4.4999999999999998E-2</v>
      </c>
      <c r="I972" s="38">
        <v>7.4999999999999997E-2</v>
      </c>
      <c r="J972" s="40">
        <v>0.68493150684931492</v>
      </c>
    </row>
    <row r="973" spans="6:10" x14ac:dyDescent="0.3">
      <c r="F973" s="1">
        <v>46186</v>
      </c>
      <c r="G973" s="2">
        <v>3333.3333333333326</v>
      </c>
      <c r="H973" s="38">
        <v>4.4999999999999998E-2</v>
      </c>
      <c r="I973" s="38">
        <v>7.4999999999999997E-2</v>
      </c>
      <c r="J973" s="40">
        <v>0.68493150684931492</v>
      </c>
    </row>
    <row r="974" spans="6:10" x14ac:dyDescent="0.3">
      <c r="F974" s="1">
        <v>46187</v>
      </c>
      <c r="G974" s="2">
        <v>3333.3333333333326</v>
      </c>
      <c r="H974" s="38">
        <v>4.4999999999999998E-2</v>
      </c>
      <c r="I974" s="38">
        <v>7.4999999999999997E-2</v>
      </c>
      <c r="J974" s="40">
        <v>0.68493150684931492</v>
      </c>
    </row>
    <row r="975" spans="6:10" x14ac:dyDescent="0.3">
      <c r="F975" s="1">
        <v>46188</v>
      </c>
      <c r="G975" s="2">
        <v>3333.3333333333326</v>
      </c>
      <c r="H975" s="38">
        <v>4.4999999999999998E-2</v>
      </c>
      <c r="I975" s="38">
        <v>7.4999999999999997E-2</v>
      </c>
      <c r="J975" s="40">
        <v>0.68493150684931492</v>
      </c>
    </row>
    <row r="976" spans="6:10" x14ac:dyDescent="0.3">
      <c r="F976" s="1">
        <v>46189</v>
      </c>
      <c r="G976" s="2">
        <v>3333.3333333333326</v>
      </c>
      <c r="H976" s="38">
        <v>4.4999999999999998E-2</v>
      </c>
      <c r="I976" s="38">
        <v>7.4999999999999997E-2</v>
      </c>
      <c r="J976" s="40">
        <v>0.68493150684931492</v>
      </c>
    </row>
    <row r="977" spans="6:10" x14ac:dyDescent="0.3">
      <c r="F977" s="1">
        <v>46190</v>
      </c>
      <c r="G977" s="2">
        <v>3333.3333333333326</v>
      </c>
      <c r="H977" s="38">
        <v>4.4999999999999998E-2</v>
      </c>
      <c r="I977" s="38">
        <v>7.4999999999999997E-2</v>
      </c>
      <c r="J977" s="40">
        <v>0.68493150684931492</v>
      </c>
    </row>
    <row r="978" spans="6:10" x14ac:dyDescent="0.3">
      <c r="F978" s="1">
        <v>46191</v>
      </c>
      <c r="G978" s="2">
        <v>3333.3333333333326</v>
      </c>
      <c r="H978" s="38">
        <v>4.4999999999999998E-2</v>
      </c>
      <c r="I978" s="38">
        <v>7.4999999999999997E-2</v>
      </c>
      <c r="J978" s="40">
        <v>0.68493150684931492</v>
      </c>
    </row>
    <row r="979" spans="6:10" x14ac:dyDescent="0.3">
      <c r="F979" s="1">
        <v>46192</v>
      </c>
      <c r="G979" s="2">
        <v>3333.3333333333326</v>
      </c>
      <c r="H979" s="38">
        <v>4.4999999999999998E-2</v>
      </c>
      <c r="I979" s="38">
        <v>7.4999999999999997E-2</v>
      </c>
      <c r="J979" s="40">
        <v>0.68493150684931492</v>
      </c>
    </row>
    <row r="980" spans="6:10" x14ac:dyDescent="0.3">
      <c r="F980" s="1">
        <v>46193</v>
      </c>
      <c r="G980" s="2">
        <v>3333.3333333333326</v>
      </c>
      <c r="H980" s="38">
        <v>4.4999999999999998E-2</v>
      </c>
      <c r="I980" s="38">
        <v>7.4999999999999997E-2</v>
      </c>
      <c r="J980" s="40">
        <v>0.68493150684931492</v>
      </c>
    </row>
    <row r="981" spans="6:10" x14ac:dyDescent="0.3">
      <c r="F981" s="1">
        <v>46194</v>
      </c>
      <c r="G981" s="2">
        <v>3333.3333333333326</v>
      </c>
      <c r="H981" s="38">
        <v>4.4999999999999998E-2</v>
      </c>
      <c r="I981" s="38">
        <v>7.4999999999999997E-2</v>
      </c>
      <c r="J981" s="40">
        <v>0.68493150684931492</v>
      </c>
    </row>
    <row r="982" spans="6:10" x14ac:dyDescent="0.3">
      <c r="F982" s="1">
        <v>46195</v>
      </c>
      <c r="G982" s="2">
        <v>3333.3333333333326</v>
      </c>
      <c r="H982" s="38">
        <v>4.4999999999999998E-2</v>
      </c>
      <c r="I982" s="38">
        <v>7.4999999999999997E-2</v>
      </c>
      <c r="J982" s="40">
        <v>0.68493150684931492</v>
      </c>
    </row>
    <row r="983" spans="6:10" x14ac:dyDescent="0.3">
      <c r="F983" s="1">
        <v>46196</v>
      </c>
      <c r="G983" s="2">
        <v>3333.3333333333326</v>
      </c>
      <c r="H983" s="38">
        <v>4.4999999999999998E-2</v>
      </c>
      <c r="I983" s="38">
        <v>7.4999999999999997E-2</v>
      </c>
      <c r="J983" s="40">
        <v>0.68493150684931492</v>
      </c>
    </row>
    <row r="984" spans="6:10" x14ac:dyDescent="0.3">
      <c r="F984" s="1">
        <v>46197</v>
      </c>
      <c r="G984" s="2">
        <v>3333.3333333333326</v>
      </c>
      <c r="H984" s="38">
        <v>4.4999999999999998E-2</v>
      </c>
      <c r="I984" s="38">
        <v>7.4999999999999997E-2</v>
      </c>
      <c r="J984" s="40">
        <v>0.68493150684931492</v>
      </c>
    </row>
    <row r="985" spans="6:10" x14ac:dyDescent="0.3">
      <c r="F985" s="1">
        <v>46198</v>
      </c>
      <c r="G985" s="2">
        <v>3333.3333333333326</v>
      </c>
      <c r="H985" s="38">
        <v>4.4999999999999998E-2</v>
      </c>
      <c r="I985" s="38">
        <v>7.4999999999999997E-2</v>
      </c>
      <c r="J985" s="40">
        <v>0.68493150684931492</v>
      </c>
    </row>
    <row r="986" spans="6:10" x14ac:dyDescent="0.3">
      <c r="F986" s="1">
        <v>46199</v>
      </c>
      <c r="G986" s="2">
        <v>3333.3333333333326</v>
      </c>
      <c r="H986" s="38">
        <v>4.4999999999999998E-2</v>
      </c>
      <c r="I986" s="38">
        <v>7.4999999999999997E-2</v>
      </c>
      <c r="J986" s="40">
        <v>0.68493150684931492</v>
      </c>
    </row>
    <row r="987" spans="6:10" x14ac:dyDescent="0.3">
      <c r="F987" s="1">
        <v>46200</v>
      </c>
      <c r="G987" s="2">
        <v>3333.3333333333326</v>
      </c>
      <c r="H987" s="38">
        <v>4.4999999999999998E-2</v>
      </c>
      <c r="I987" s="38">
        <v>7.4999999999999997E-2</v>
      </c>
      <c r="J987" s="40">
        <v>0.68493150684931492</v>
      </c>
    </row>
    <row r="988" spans="6:10" x14ac:dyDescent="0.3">
      <c r="F988" s="1">
        <v>46201</v>
      </c>
      <c r="G988" s="2">
        <v>3333.3333333333326</v>
      </c>
      <c r="H988" s="38">
        <v>4.4999999999999998E-2</v>
      </c>
      <c r="I988" s="38">
        <v>7.4999999999999997E-2</v>
      </c>
      <c r="J988" s="40">
        <v>0.68493150684931492</v>
      </c>
    </row>
    <row r="989" spans="6:10" x14ac:dyDescent="0.3">
      <c r="F989" s="1">
        <v>46202</v>
      </c>
      <c r="G989" s="2">
        <v>3333.3333333333326</v>
      </c>
      <c r="H989" s="38">
        <v>4.4999999999999998E-2</v>
      </c>
      <c r="I989" s="38">
        <v>7.4999999999999997E-2</v>
      </c>
      <c r="J989" s="40">
        <v>0.68493150684931492</v>
      </c>
    </row>
    <row r="990" spans="6:10" x14ac:dyDescent="0.3">
      <c r="F990" s="1">
        <v>46203</v>
      </c>
      <c r="G990" s="2">
        <v>3333.3333333333326</v>
      </c>
      <c r="H990" s="38">
        <v>4.4999999999999998E-2</v>
      </c>
      <c r="I990" s="38">
        <v>7.4999999999999997E-2</v>
      </c>
      <c r="J990" s="40">
        <v>0.68493150684931492</v>
      </c>
    </row>
    <row r="991" spans="6:10" x14ac:dyDescent="0.3">
      <c r="F991" s="1">
        <v>46204</v>
      </c>
      <c r="G991" s="2">
        <v>3333.3333333333326</v>
      </c>
      <c r="H991" s="38">
        <v>4.4999999999999998E-2</v>
      </c>
      <c r="I991" s="38">
        <v>7.4999999999999997E-2</v>
      </c>
      <c r="J991" s="40">
        <v>0.68493150684931492</v>
      </c>
    </row>
    <row r="992" spans="6:10" x14ac:dyDescent="0.3">
      <c r="F992" s="1">
        <v>46205</v>
      </c>
      <c r="G992" s="2">
        <v>3333.3333333333326</v>
      </c>
      <c r="H992" s="38">
        <v>4.4999999999999998E-2</v>
      </c>
      <c r="I992" s="38">
        <v>7.4999999999999997E-2</v>
      </c>
      <c r="J992" s="40">
        <v>0.68493150684931492</v>
      </c>
    </row>
    <row r="993" spans="6:10" x14ac:dyDescent="0.3">
      <c r="F993" s="1">
        <v>46206</v>
      </c>
      <c r="G993" s="2">
        <v>3333.3333333333326</v>
      </c>
      <c r="H993" s="38">
        <v>4.4999999999999998E-2</v>
      </c>
      <c r="I993" s="38">
        <v>7.4999999999999997E-2</v>
      </c>
      <c r="J993" s="40">
        <v>0.68493150684931492</v>
      </c>
    </row>
    <row r="994" spans="6:10" x14ac:dyDescent="0.3">
      <c r="F994" s="1">
        <v>46207</v>
      </c>
      <c r="G994" s="2">
        <v>3333.3333333333326</v>
      </c>
      <c r="H994" s="38">
        <v>4.4999999999999998E-2</v>
      </c>
      <c r="I994" s="38">
        <v>7.4999999999999997E-2</v>
      </c>
      <c r="J994" s="40">
        <v>0.68493150684931492</v>
      </c>
    </row>
    <row r="995" spans="6:10" x14ac:dyDescent="0.3">
      <c r="F995" s="1">
        <v>46208</v>
      </c>
      <c r="G995" s="2">
        <v>3333.3333333333326</v>
      </c>
      <c r="H995" s="38">
        <v>4.4999999999999998E-2</v>
      </c>
      <c r="I995" s="38">
        <v>7.4999999999999997E-2</v>
      </c>
      <c r="J995" s="40">
        <v>0.68493150684931492</v>
      </c>
    </row>
    <row r="996" spans="6:10" x14ac:dyDescent="0.3">
      <c r="F996" s="1">
        <v>46209</v>
      </c>
      <c r="G996" s="2">
        <v>3333.3333333333326</v>
      </c>
      <c r="H996" s="38">
        <v>4.4999999999999998E-2</v>
      </c>
      <c r="I996" s="38">
        <v>7.4999999999999997E-2</v>
      </c>
      <c r="J996" s="40">
        <v>0.68493150684931492</v>
      </c>
    </row>
    <row r="997" spans="6:10" x14ac:dyDescent="0.3">
      <c r="F997" s="1">
        <v>46210</v>
      </c>
      <c r="G997" s="2">
        <v>3333.3333333333326</v>
      </c>
      <c r="H997" s="38">
        <v>4.4999999999999998E-2</v>
      </c>
      <c r="I997" s="38">
        <v>7.4999999999999997E-2</v>
      </c>
      <c r="J997" s="40">
        <v>0.68493150684931492</v>
      </c>
    </row>
    <row r="998" spans="6:10" x14ac:dyDescent="0.3">
      <c r="F998" s="1">
        <v>46211</v>
      </c>
      <c r="G998" s="2">
        <v>3333.3333333333326</v>
      </c>
      <c r="H998" s="38">
        <v>4.4999999999999998E-2</v>
      </c>
      <c r="I998" s="38">
        <v>7.4999999999999997E-2</v>
      </c>
      <c r="J998" s="40">
        <v>0.68493150684931492</v>
      </c>
    </row>
    <row r="999" spans="6:10" x14ac:dyDescent="0.3">
      <c r="F999" s="1">
        <v>46212</v>
      </c>
      <c r="G999" s="2">
        <v>3333.3333333333326</v>
      </c>
      <c r="H999" s="38">
        <v>4.4999999999999998E-2</v>
      </c>
      <c r="I999" s="38">
        <v>7.4999999999999997E-2</v>
      </c>
      <c r="J999" s="40">
        <v>0.68493150684931492</v>
      </c>
    </row>
    <row r="1000" spans="6:10" x14ac:dyDescent="0.3">
      <c r="F1000" s="1">
        <v>46213</v>
      </c>
      <c r="G1000" s="2">
        <v>3333.3333333333326</v>
      </c>
      <c r="H1000" s="38">
        <v>4.4999999999999998E-2</v>
      </c>
      <c r="I1000" s="38">
        <v>7.4999999999999997E-2</v>
      </c>
      <c r="J1000" s="40">
        <v>0.68493150684931492</v>
      </c>
    </row>
    <row r="1001" spans="6:10" x14ac:dyDescent="0.3">
      <c r="F1001" s="1">
        <v>46214</v>
      </c>
      <c r="G1001" s="2">
        <v>3333.3333333333326</v>
      </c>
      <c r="H1001" s="38">
        <v>4.4999999999999998E-2</v>
      </c>
      <c r="I1001" s="38">
        <v>7.4999999999999997E-2</v>
      </c>
      <c r="J1001" s="40">
        <v>0.68493150684931492</v>
      </c>
    </row>
    <row r="1002" spans="6:10" x14ac:dyDescent="0.3">
      <c r="F1002" s="1">
        <v>46215</v>
      </c>
      <c r="G1002" s="2">
        <v>3333.3333333333326</v>
      </c>
      <c r="H1002" s="38">
        <v>4.4999999999999998E-2</v>
      </c>
      <c r="I1002" s="38">
        <v>7.4999999999999997E-2</v>
      </c>
      <c r="J1002" s="40">
        <v>0.68493150684931492</v>
      </c>
    </row>
    <row r="1003" spans="6:10" x14ac:dyDescent="0.3">
      <c r="F1003" s="1">
        <v>46216</v>
      </c>
      <c r="G1003" s="2">
        <v>3333.3333333333326</v>
      </c>
      <c r="H1003" s="38">
        <v>4.4999999999999998E-2</v>
      </c>
      <c r="I1003" s="38">
        <v>7.4999999999999997E-2</v>
      </c>
      <c r="J1003" s="40">
        <v>0.68493150684931492</v>
      </c>
    </row>
    <row r="1004" spans="6:10" x14ac:dyDescent="0.3">
      <c r="F1004" s="1">
        <v>46217</v>
      </c>
      <c r="G1004" s="2">
        <v>3333.3333333333326</v>
      </c>
      <c r="H1004" s="38">
        <v>4.4999999999999998E-2</v>
      </c>
      <c r="I1004" s="38">
        <v>7.4999999999999997E-2</v>
      </c>
      <c r="J1004" s="40">
        <v>0.68493150684931492</v>
      </c>
    </row>
    <row r="1005" spans="6:10" x14ac:dyDescent="0.3">
      <c r="F1005" s="1">
        <v>46218</v>
      </c>
      <c r="G1005" s="2">
        <v>3333.3333333333326</v>
      </c>
      <c r="H1005" s="38">
        <v>4.4999999999999998E-2</v>
      </c>
      <c r="I1005" s="38">
        <v>7.4999999999999997E-2</v>
      </c>
      <c r="J1005" s="40">
        <v>0.68493150684931492</v>
      </c>
    </row>
    <row r="1006" spans="6:10" x14ac:dyDescent="0.3">
      <c r="F1006" s="1">
        <v>46219</v>
      </c>
      <c r="G1006" s="2">
        <v>3333.3333333333326</v>
      </c>
      <c r="H1006" s="38">
        <v>4.4999999999999998E-2</v>
      </c>
      <c r="I1006" s="38">
        <v>7.4999999999999997E-2</v>
      </c>
      <c r="J1006" s="40">
        <v>0.68493150684931492</v>
      </c>
    </row>
    <row r="1007" spans="6:10" x14ac:dyDescent="0.3">
      <c r="F1007" s="1">
        <v>46220</v>
      </c>
      <c r="G1007" s="2">
        <v>3333.3333333333326</v>
      </c>
      <c r="H1007" s="38">
        <v>4.4999999999999998E-2</v>
      </c>
      <c r="I1007" s="38">
        <v>7.4999999999999997E-2</v>
      </c>
      <c r="J1007" s="40">
        <v>0.68493150684931492</v>
      </c>
    </row>
    <row r="1008" spans="6:10" x14ac:dyDescent="0.3">
      <c r="F1008" s="1">
        <v>46221</v>
      </c>
      <c r="G1008" s="2">
        <v>3333.3333333333326</v>
      </c>
      <c r="H1008" s="38">
        <v>4.4999999999999998E-2</v>
      </c>
      <c r="I1008" s="38">
        <v>7.4999999999999997E-2</v>
      </c>
      <c r="J1008" s="40">
        <v>0.68493150684931492</v>
      </c>
    </row>
    <row r="1009" spans="6:10" x14ac:dyDescent="0.3">
      <c r="F1009" s="1">
        <v>46222</v>
      </c>
      <c r="G1009" s="2">
        <v>3333.3333333333326</v>
      </c>
      <c r="H1009" s="38">
        <v>4.4999999999999998E-2</v>
      </c>
      <c r="I1009" s="38">
        <v>7.4999999999999997E-2</v>
      </c>
      <c r="J1009" s="40">
        <v>0.68493150684931492</v>
      </c>
    </row>
    <row r="1010" spans="6:10" x14ac:dyDescent="0.3">
      <c r="F1010" s="1">
        <v>46223</v>
      </c>
      <c r="G1010" s="2">
        <v>3333.3333333333326</v>
      </c>
      <c r="H1010" s="38">
        <v>4.4999999999999998E-2</v>
      </c>
      <c r="I1010" s="38">
        <v>7.4999999999999997E-2</v>
      </c>
      <c r="J1010" s="40">
        <v>0.68493150684931492</v>
      </c>
    </row>
    <row r="1011" spans="6:10" x14ac:dyDescent="0.3">
      <c r="F1011" s="1">
        <v>46224</v>
      </c>
      <c r="G1011" s="2">
        <v>3333.3333333333326</v>
      </c>
      <c r="H1011" s="38">
        <v>4.4999999999999998E-2</v>
      </c>
      <c r="I1011" s="38">
        <v>7.4999999999999997E-2</v>
      </c>
      <c r="J1011" s="40">
        <v>0.68493150684931492</v>
      </c>
    </row>
    <row r="1012" spans="6:10" x14ac:dyDescent="0.3">
      <c r="F1012" s="1">
        <v>46225</v>
      </c>
      <c r="G1012" s="2">
        <v>3333.3333333333326</v>
      </c>
      <c r="H1012" s="38">
        <v>4.4999999999999998E-2</v>
      </c>
      <c r="I1012" s="38">
        <v>7.4999999999999997E-2</v>
      </c>
      <c r="J1012" s="40">
        <v>0.68493150684931492</v>
      </c>
    </row>
    <row r="1013" spans="6:10" x14ac:dyDescent="0.3">
      <c r="F1013" s="1">
        <v>46226</v>
      </c>
      <c r="G1013" s="2">
        <v>3333.3333333333326</v>
      </c>
      <c r="H1013" s="38">
        <v>4.4999999999999998E-2</v>
      </c>
      <c r="I1013" s="38">
        <v>7.4999999999999997E-2</v>
      </c>
      <c r="J1013" s="40">
        <v>0.68493150684931492</v>
      </c>
    </row>
    <row r="1014" spans="6:10" x14ac:dyDescent="0.3">
      <c r="F1014" s="1">
        <v>46227</v>
      </c>
      <c r="G1014" s="2">
        <v>3333.3333333333326</v>
      </c>
      <c r="H1014" s="38">
        <v>4.4999999999999998E-2</v>
      </c>
      <c r="I1014" s="38">
        <v>7.4999999999999997E-2</v>
      </c>
      <c r="J1014" s="40">
        <v>0.68493150684931492</v>
      </c>
    </row>
    <row r="1015" spans="6:10" x14ac:dyDescent="0.3">
      <c r="F1015" s="1">
        <v>46228</v>
      </c>
      <c r="G1015" s="2">
        <v>3333.3333333333326</v>
      </c>
      <c r="H1015" s="38">
        <v>4.4999999999999998E-2</v>
      </c>
      <c r="I1015" s="38">
        <v>7.4999999999999997E-2</v>
      </c>
      <c r="J1015" s="40">
        <v>0.68493150684931492</v>
      </c>
    </row>
    <row r="1016" spans="6:10" x14ac:dyDescent="0.3">
      <c r="F1016" s="1">
        <v>46229</v>
      </c>
      <c r="G1016" s="2">
        <v>3333.3333333333326</v>
      </c>
      <c r="H1016" s="38">
        <v>4.4999999999999998E-2</v>
      </c>
      <c r="I1016" s="38">
        <v>7.4999999999999997E-2</v>
      </c>
      <c r="J1016" s="40">
        <v>0.68493150684931492</v>
      </c>
    </row>
    <row r="1017" spans="6:10" x14ac:dyDescent="0.3">
      <c r="F1017" s="1">
        <v>46230</v>
      </c>
      <c r="G1017" s="2">
        <v>3333.3333333333326</v>
      </c>
      <c r="H1017" s="38">
        <v>4.4999999999999998E-2</v>
      </c>
      <c r="I1017" s="38">
        <v>7.4999999999999997E-2</v>
      </c>
      <c r="J1017" s="40">
        <v>0.68493150684931492</v>
      </c>
    </row>
    <row r="1018" spans="6:10" x14ac:dyDescent="0.3">
      <c r="F1018" s="1">
        <v>46231</v>
      </c>
      <c r="G1018" s="2">
        <v>3333.3333333333326</v>
      </c>
      <c r="H1018" s="38">
        <v>4.4999999999999998E-2</v>
      </c>
      <c r="I1018" s="38">
        <v>7.4999999999999997E-2</v>
      </c>
      <c r="J1018" s="40">
        <v>0.68493150684931492</v>
      </c>
    </row>
    <row r="1019" spans="6:10" x14ac:dyDescent="0.3">
      <c r="F1019" s="1">
        <v>46232</v>
      </c>
      <c r="G1019" s="2">
        <v>3333.3333333333326</v>
      </c>
      <c r="H1019" s="38">
        <v>4.4999999999999998E-2</v>
      </c>
      <c r="I1019" s="38">
        <v>7.4999999999999997E-2</v>
      </c>
      <c r="J1019" s="40">
        <v>0.68493150684931492</v>
      </c>
    </row>
    <row r="1020" spans="6:10" x14ac:dyDescent="0.3">
      <c r="F1020" s="1">
        <v>46233</v>
      </c>
      <c r="G1020" s="2">
        <v>3333.3333333333326</v>
      </c>
      <c r="H1020" s="38">
        <v>4.4999999999999998E-2</v>
      </c>
      <c r="I1020" s="38">
        <v>7.4999999999999997E-2</v>
      </c>
      <c r="J1020" s="40">
        <v>0.68493150684931492</v>
      </c>
    </row>
    <row r="1021" spans="6:10" x14ac:dyDescent="0.3">
      <c r="F1021" s="1">
        <v>46234</v>
      </c>
      <c r="G1021" s="2">
        <v>3333.3333333333326</v>
      </c>
      <c r="H1021" s="38">
        <v>4.4999999999999998E-2</v>
      </c>
      <c r="I1021" s="38">
        <v>7.4999999999999997E-2</v>
      </c>
      <c r="J1021" s="40">
        <v>0.68493150684931492</v>
      </c>
    </row>
    <row r="1022" spans="6:10" x14ac:dyDescent="0.3">
      <c r="F1022" s="1">
        <v>46235</v>
      </c>
      <c r="G1022" s="2">
        <v>3333.3333333333326</v>
      </c>
      <c r="H1022" s="38">
        <v>4.4999999999999998E-2</v>
      </c>
      <c r="I1022" s="38">
        <v>7.4999999999999997E-2</v>
      </c>
      <c r="J1022" s="40">
        <v>0.68493150684931492</v>
      </c>
    </row>
    <row r="1023" spans="6:10" x14ac:dyDescent="0.3">
      <c r="F1023" s="1">
        <v>46236</v>
      </c>
      <c r="G1023" s="2">
        <v>3333.3333333333326</v>
      </c>
      <c r="H1023" s="38">
        <v>4.4999999999999998E-2</v>
      </c>
      <c r="I1023" s="38">
        <v>7.4999999999999997E-2</v>
      </c>
      <c r="J1023" s="40">
        <v>0.68493150684931492</v>
      </c>
    </row>
    <row r="1024" spans="6:10" x14ac:dyDescent="0.3">
      <c r="F1024" s="1">
        <v>46237</v>
      </c>
      <c r="G1024" s="2">
        <v>3333.3333333333326</v>
      </c>
      <c r="H1024" s="38">
        <v>4.4999999999999998E-2</v>
      </c>
      <c r="I1024" s="38">
        <v>7.4999999999999997E-2</v>
      </c>
      <c r="J1024" s="40">
        <v>0.68493150684931492</v>
      </c>
    </row>
    <row r="1025" spans="6:10" x14ac:dyDescent="0.3">
      <c r="F1025" s="1">
        <v>46238</v>
      </c>
      <c r="G1025" s="2">
        <v>3333.3333333333326</v>
      </c>
      <c r="H1025" s="38">
        <v>4.4999999999999998E-2</v>
      </c>
      <c r="I1025" s="38">
        <v>7.4999999999999997E-2</v>
      </c>
      <c r="J1025" s="40">
        <v>0.68493150684931492</v>
      </c>
    </row>
    <row r="1026" spans="6:10" x14ac:dyDescent="0.3">
      <c r="F1026" s="1">
        <v>46239</v>
      </c>
      <c r="G1026" s="2">
        <v>3333.3333333333326</v>
      </c>
      <c r="H1026" s="38">
        <v>4.4999999999999998E-2</v>
      </c>
      <c r="I1026" s="38">
        <v>7.4999999999999997E-2</v>
      </c>
      <c r="J1026" s="40">
        <v>0.68493150684931492</v>
      </c>
    </row>
    <row r="1027" spans="6:10" x14ac:dyDescent="0.3">
      <c r="F1027" s="1">
        <v>46240</v>
      </c>
      <c r="G1027" s="2">
        <v>3333.3333333333326</v>
      </c>
      <c r="H1027" s="38">
        <v>4.4999999999999998E-2</v>
      </c>
      <c r="I1027" s="38">
        <v>7.4999999999999997E-2</v>
      </c>
      <c r="J1027" s="40">
        <v>0.68493150684931492</v>
      </c>
    </row>
    <row r="1028" spans="6:10" x14ac:dyDescent="0.3">
      <c r="F1028" s="1">
        <v>46241</v>
      </c>
      <c r="G1028" s="2">
        <v>3333.3333333333326</v>
      </c>
      <c r="H1028" s="38">
        <v>4.4999999999999998E-2</v>
      </c>
      <c r="I1028" s="38">
        <v>7.4999999999999997E-2</v>
      </c>
      <c r="J1028" s="40">
        <v>0.68493150684931492</v>
      </c>
    </row>
    <row r="1029" spans="6:10" x14ac:dyDescent="0.3">
      <c r="F1029" s="1">
        <v>46242</v>
      </c>
      <c r="G1029" s="2">
        <v>3333.3333333333326</v>
      </c>
      <c r="H1029" s="38">
        <v>4.4999999999999998E-2</v>
      </c>
      <c r="I1029" s="38">
        <v>7.4999999999999997E-2</v>
      </c>
      <c r="J1029" s="40">
        <v>0.68493150684931492</v>
      </c>
    </row>
    <row r="1030" spans="6:10" x14ac:dyDescent="0.3">
      <c r="F1030" s="1">
        <v>46243</v>
      </c>
      <c r="G1030" s="2">
        <v>3333.3333333333326</v>
      </c>
      <c r="H1030" s="38">
        <v>4.4999999999999998E-2</v>
      </c>
      <c r="I1030" s="38">
        <v>7.4999999999999997E-2</v>
      </c>
      <c r="J1030" s="40">
        <v>0.68493150684931492</v>
      </c>
    </row>
    <row r="1031" spans="6:10" x14ac:dyDescent="0.3">
      <c r="F1031" s="1">
        <v>46244</v>
      </c>
      <c r="G1031" s="2">
        <v>3333.3333333333326</v>
      </c>
      <c r="H1031" s="38">
        <v>4.4999999999999998E-2</v>
      </c>
      <c r="I1031" s="38">
        <v>7.4999999999999997E-2</v>
      </c>
      <c r="J1031" s="40">
        <v>0.68493150684931492</v>
      </c>
    </row>
    <row r="1032" spans="6:10" x14ac:dyDescent="0.3">
      <c r="F1032" s="1">
        <v>46245</v>
      </c>
      <c r="G1032" s="2">
        <v>3333.3333333333326</v>
      </c>
      <c r="H1032" s="38">
        <v>4.4999999999999998E-2</v>
      </c>
      <c r="I1032" s="38">
        <v>7.4999999999999997E-2</v>
      </c>
      <c r="J1032" s="40">
        <v>0.68493150684931492</v>
      </c>
    </row>
    <row r="1033" spans="6:10" x14ac:dyDescent="0.3">
      <c r="F1033" s="1">
        <v>46246</v>
      </c>
      <c r="G1033" s="2">
        <v>3333.3333333333326</v>
      </c>
      <c r="H1033" s="38">
        <v>4.4999999999999998E-2</v>
      </c>
      <c r="I1033" s="38">
        <v>7.4999999999999997E-2</v>
      </c>
      <c r="J1033" s="40">
        <v>0.68493150684931492</v>
      </c>
    </row>
    <row r="1034" spans="6:10" x14ac:dyDescent="0.3">
      <c r="F1034" s="1">
        <v>46247</v>
      </c>
      <c r="G1034" s="2">
        <v>3333.3333333333326</v>
      </c>
      <c r="H1034" s="38">
        <v>4.4999999999999998E-2</v>
      </c>
      <c r="I1034" s="38">
        <v>7.4999999999999997E-2</v>
      </c>
      <c r="J1034" s="40">
        <v>0.68493150684931492</v>
      </c>
    </row>
    <row r="1035" spans="6:10" x14ac:dyDescent="0.3">
      <c r="F1035" s="1">
        <v>46248</v>
      </c>
      <c r="G1035" s="2">
        <v>3333.3333333333326</v>
      </c>
      <c r="H1035" s="38">
        <v>4.4999999999999998E-2</v>
      </c>
      <c r="I1035" s="38">
        <v>7.4999999999999997E-2</v>
      </c>
      <c r="J1035" s="40">
        <v>0.68493150684931492</v>
      </c>
    </row>
    <row r="1036" spans="6:10" x14ac:dyDescent="0.3">
      <c r="F1036" s="1">
        <v>46249</v>
      </c>
      <c r="G1036" s="2">
        <v>3333.3333333333326</v>
      </c>
      <c r="H1036" s="38">
        <v>4.4999999999999998E-2</v>
      </c>
      <c r="I1036" s="38">
        <v>7.4999999999999997E-2</v>
      </c>
      <c r="J1036" s="40">
        <v>0.68493150684931492</v>
      </c>
    </row>
    <row r="1037" spans="6:10" x14ac:dyDescent="0.3">
      <c r="F1037" s="1">
        <v>46250</v>
      </c>
      <c r="G1037" s="2">
        <v>3333.3333333333326</v>
      </c>
      <c r="H1037" s="38">
        <v>4.4999999999999998E-2</v>
      </c>
      <c r="I1037" s="38">
        <v>7.4999999999999997E-2</v>
      </c>
      <c r="J1037" s="40">
        <v>0.68493150684931492</v>
      </c>
    </row>
    <row r="1038" spans="6:10" x14ac:dyDescent="0.3">
      <c r="F1038" s="1">
        <v>46251</v>
      </c>
      <c r="G1038" s="2">
        <v>3333.3333333333326</v>
      </c>
      <c r="H1038" s="38">
        <v>4.4999999999999998E-2</v>
      </c>
      <c r="I1038" s="38">
        <v>7.4999999999999997E-2</v>
      </c>
      <c r="J1038" s="40">
        <v>0.68493150684931492</v>
      </c>
    </row>
    <row r="1039" spans="6:10" x14ac:dyDescent="0.3">
      <c r="F1039" s="1">
        <v>46252</v>
      </c>
      <c r="G1039" s="2">
        <v>3333.3333333333326</v>
      </c>
      <c r="H1039" s="38">
        <v>4.4999999999999998E-2</v>
      </c>
      <c r="I1039" s="38">
        <v>7.4999999999999997E-2</v>
      </c>
      <c r="J1039" s="40">
        <v>0.68493150684931492</v>
      </c>
    </row>
    <row r="1040" spans="6:10" x14ac:dyDescent="0.3">
      <c r="F1040" s="1">
        <v>46253</v>
      </c>
      <c r="G1040" s="2">
        <v>3333.3333333333326</v>
      </c>
      <c r="H1040" s="38">
        <v>4.4999999999999998E-2</v>
      </c>
      <c r="I1040" s="38">
        <v>7.4999999999999997E-2</v>
      </c>
      <c r="J1040" s="40">
        <v>0.68493150684931492</v>
      </c>
    </row>
    <row r="1041" spans="6:10" x14ac:dyDescent="0.3">
      <c r="F1041" s="1">
        <v>46254</v>
      </c>
      <c r="G1041" s="2">
        <v>3333.3333333333326</v>
      </c>
      <c r="H1041" s="38">
        <v>4.4999999999999998E-2</v>
      </c>
      <c r="I1041" s="38">
        <v>7.4999999999999997E-2</v>
      </c>
      <c r="J1041" s="40">
        <v>0.68493150684931492</v>
      </c>
    </row>
    <row r="1042" spans="6:10" x14ac:dyDescent="0.3">
      <c r="F1042" s="1">
        <v>46255</v>
      </c>
      <c r="G1042" s="2">
        <v>3333.3333333333326</v>
      </c>
      <c r="H1042" s="38">
        <v>4.4999999999999998E-2</v>
      </c>
      <c r="I1042" s="38">
        <v>7.4999999999999997E-2</v>
      </c>
      <c r="J1042" s="40">
        <v>0.68493150684931492</v>
      </c>
    </row>
    <row r="1043" spans="6:10" x14ac:dyDescent="0.3">
      <c r="F1043" s="1">
        <v>46256</v>
      </c>
      <c r="G1043" s="2">
        <v>3333.3333333333326</v>
      </c>
      <c r="H1043" s="38">
        <v>4.4999999999999998E-2</v>
      </c>
      <c r="I1043" s="38">
        <v>7.4999999999999997E-2</v>
      </c>
      <c r="J1043" s="40">
        <v>0.68493150684931492</v>
      </c>
    </row>
    <row r="1044" spans="6:10" x14ac:dyDescent="0.3">
      <c r="F1044" s="1">
        <v>46257</v>
      </c>
      <c r="G1044" s="2">
        <v>3333.3333333333326</v>
      </c>
      <c r="H1044" s="38">
        <v>4.4999999999999998E-2</v>
      </c>
      <c r="I1044" s="38">
        <v>7.4999999999999997E-2</v>
      </c>
      <c r="J1044" s="40">
        <v>0.68493150684931492</v>
      </c>
    </row>
    <row r="1045" spans="6:10" x14ac:dyDescent="0.3">
      <c r="F1045" s="1">
        <v>46258</v>
      </c>
      <c r="G1045" s="2">
        <v>3333.3333333333326</v>
      </c>
      <c r="H1045" s="38">
        <v>4.4999999999999998E-2</v>
      </c>
      <c r="I1045" s="38">
        <v>7.4999999999999997E-2</v>
      </c>
      <c r="J1045" s="40">
        <v>0.68493150684931492</v>
      </c>
    </row>
    <row r="1046" spans="6:10" x14ac:dyDescent="0.3">
      <c r="F1046" s="1">
        <v>46259</v>
      </c>
      <c r="G1046" s="2">
        <v>3333.3333333333326</v>
      </c>
      <c r="H1046" s="38">
        <v>4.4999999999999998E-2</v>
      </c>
      <c r="I1046" s="38">
        <v>7.4999999999999997E-2</v>
      </c>
      <c r="J1046" s="40">
        <v>0.68493150684931492</v>
      </c>
    </row>
    <row r="1047" spans="6:10" x14ac:dyDescent="0.3">
      <c r="F1047" s="1">
        <v>46260</v>
      </c>
      <c r="G1047" s="2">
        <v>3333.3333333333326</v>
      </c>
      <c r="H1047" s="38">
        <v>4.4999999999999998E-2</v>
      </c>
      <c r="I1047" s="38">
        <v>7.4999999999999997E-2</v>
      </c>
      <c r="J1047" s="40">
        <v>0.68493150684931492</v>
      </c>
    </row>
    <row r="1048" spans="6:10" x14ac:dyDescent="0.3">
      <c r="F1048" s="1">
        <v>46261</v>
      </c>
      <c r="G1048" s="2">
        <v>3333.3333333333326</v>
      </c>
      <c r="H1048" s="38">
        <v>4.4999999999999998E-2</v>
      </c>
      <c r="I1048" s="38">
        <v>7.4999999999999997E-2</v>
      </c>
      <c r="J1048" s="40">
        <v>0.68493150684931492</v>
      </c>
    </row>
    <row r="1049" spans="6:10" x14ac:dyDescent="0.3">
      <c r="F1049" s="1">
        <v>46262</v>
      </c>
      <c r="G1049" s="2">
        <v>3333.3333333333326</v>
      </c>
      <c r="H1049" s="38">
        <v>4.4999999999999998E-2</v>
      </c>
      <c r="I1049" s="38">
        <v>7.4999999999999997E-2</v>
      </c>
      <c r="J1049" s="40">
        <v>0.68493150684931492</v>
      </c>
    </row>
    <row r="1050" spans="6:10" x14ac:dyDescent="0.3">
      <c r="F1050" s="1">
        <v>46263</v>
      </c>
      <c r="G1050" s="2">
        <v>3333.3333333333326</v>
      </c>
      <c r="H1050" s="38">
        <v>4.4999999999999998E-2</v>
      </c>
      <c r="I1050" s="38">
        <v>7.4999999999999997E-2</v>
      </c>
      <c r="J1050" s="40">
        <v>0.68493150684931492</v>
      </c>
    </row>
    <row r="1051" spans="6:10" x14ac:dyDescent="0.3">
      <c r="F1051" s="1">
        <v>46264</v>
      </c>
      <c r="G1051" s="2">
        <v>3333.3333333333326</v>
      </c>
      <c r="H1051" s="38">
        <v>4.4999999999999998E-2</v>
      </c>
      <c r="I1051" s="38">
        <v>7.4999999999999997E-2</v>
      </c>
      <c r="J1051" s="40">
        <v>0.68493150684931492</v>
      </c>
    </row>
    <row r="1052" spans="6:10" x14ac:dyDescent="0.3">
      <c r="F1052" s="1">
        <v>46265</v>
      </c>
      <c r="G1052" s="2">
        <v>3333.3333333333326</v>
      </c>
      <c r="H1052" s="38">
        <v>4.4999999999999998E-2</v>
      </c>
      <c r="I1052" s="38">
        <v>7.4999999999999997E-2</v>
      </c>
      <c r="J1052" s="40">
        <v>0.68493150684931492</v>
      </c>
    </row>
    <row r="1053" spans="6:10" x14ac:dyDescent="0.3">
      <c r="F1053" s="1">
        <v>46266</v>
      </c>
      <c r="G1053" s="2">
        <v>3333.3333333333326</v>
      </c>
      <c r="H1053" s="38">
        <v>4.4999999999999998E-2</v>
      </c>
      <c r="I1053" s="38">
        <v>7.4999999999999997E-2</v>
      </c>
      <c r="J1053" s="40">
        <v>0.68493150684931492</v>
      </c>
    </row>
    <row r="1054" spans="6:10" x14ac:dyDescent="0.3">
      <c r="F1054" s="1">
        <v>46267</v>
      </c>
      <c r="G1054" s="2">
        <v>3333.3333333333326</v>
      </c>
      <c r="H1054" s="38">
        <v>4.4999999999999998E-2</v>
      </c>
      <c r="I1054" s="38">
        <v>7.4999999999999997E-2</v>
      </c>
      <c r="J1054" s="40">
        <v>0.68493150684931492</v>
      </c>
    </row>
    <row r="1055" spans="6:10" x14ac:dyDescent="0.3">
      <c r="F1055" s="1">
        <v>46268</v>
      </c>
      <c r="G1055" s="2">
        <v>3333.3333333333326</v>
      </c>
      <c r="H1055" s="38">
        <v>4.4999999999999998E-2</v>
      </c>
      <c r="I1055" s="38">
        <v>7.4999999999999997E-2</v>
      </c>
      <c r="J1055" s="40">
        <v>0.68493150684931492</v>
      </c>
    </row>
    <row r="1056" spans="6:10" x14ac:dyDescent="0.3">
      <c r="F1056" s="1">
        <v>46269</v>
      </c>
      <c r="G1056" s="2">
        <v>3333.3333333333326</v>
      </c>
      <c r="H1056" s="38">
        <v>4.4999999999999998E-2</v>
      </c>
      <c r="I1056" s="38">
        <v>7.4999999999999997E-2</v>
      </c>
      <c r="J1056" s="40">
        <v>0.68493150684931492</v>
      </c>
    </row>
    <row r="1057" spans="6:10" x14ac:dyDescent="0.3">
      <c r="F1057" s="1">
        <v>46270</v>
      </c>
      <c r="G1057" s="2">
        <v>3333.3333333333326</v>
      </c>
      <c r="H1057" s="38">
        <v>4.4999999999999998E-2</v>
      </c>
      <c r="I1057" s="38">
        <v>7.4999999999999997E-2</v>
      </c>
      <c r="J1057" s="40">
        <v>0.68493150684931492</v>
      </c>
    </row>
    <row r="1058" spans="6:10" x14ac:dyDescent="0.3">
      <c r="F1058" s="1">
        <v>46271</v>
      </c>
      <c r="G1058" s="2">
        <v>3333.3333333333326</v>
      </c>
      <c r="H1058" s="38">
        <v>4.4999999999999998E-2</v>
      </c>
      <c r="I1058" s="38">
        <v>7.4999999999999997E-2</v>
      </c>
      <c r="J1058" s="40">
        <v>0.68493150684931492</v>
      </c>
    </row>
    <row r="1059" spans="6:10" x14ac:dyDescent="0.3">
      <c r="F1059" s="1">
        <v>46272</v>
      </c>
      <c r="G1059" s="2">
        <v>3333.3333333333326</v>
      </c>
      <c r="H1059" s="38">
        <v>4.4999999999999998E-2</v>
      </c>
      <c r="I1059" s="38">
        <v>7.4999999999999997E-2</v>
      </c>
      <c r="J1059" s="40">
        <v>0.68493150684931492</v>
      </c>
    </row>
    <row r="1060" spans="6:10" x14ac:dyDescent="0.3">
      <c r="F1060" s="1">
        <v>46273</v>
      </c>
      <c r="G1060" s="2">
        <v>3333.3333333333326</v>
      </c>
      <c r="H1060" s="38">
        <v>4.4999999999999998E-2</v>
      </c>
      <c r="I1060" s="38">
        <v>7.4999999999999997E-2</v>
      </c>
      <c r="J1060" s="40">
        <v>0.68493150684931492</v>
      </c>
    </row>
    <row r="1061" spans="6:10" x14ac:dyDescent="0.3">
      <c r="F1061" s="1">
        <v>46274</v>
      </c>
      <c r="G1061" s="2">
        <v>3333.3333333333326</v>
      </c>
      <c r="H1061" s="38">
        <v>4.4999999999999998E-2</v>
      </c>
      <c r="I1061" s="38">
        <v>7.4999999999999997E-2</v>
      </c>
      <c r="J1061" s="40">
        <v>0.68493150684931492</v>
      </c>
    </row>
    <row r="1062" spans="6:10" x14ac:dyDescent="0.3">
      <c r="F1062" s="1">
        <v>46275</v>
      </c>
      <c r="G1062" s="2">
        <v>3333.3333333333326</v>
      </c>
      <c r="H1062" s="38">
        <v>4.4999999999999998E-2</v>
      </c>
      <c r="I1062" s="38">
        <v>7.4999999999999997E-2</v>
      </c>
      <c r="J1062" s="40">
        <v>0.68493150684931492</v>
      </c>
    </row>
    <row r="1063" spans="6:10" x14ac:dyDescent="0.3">
      <c r="F1063" s="1">
        <v>46276</v>
      </c>
      <c r="G1063" s="2">
        <v>3333.3333333333326</v>
      </c>
      <c r="H1063" s="38">
        <v>4.4999999999999998E-2</v>
      </c>
      <c r="I1063" s="38">
        <v>7.4999999999999997E-2</v>
      </c>
      <c r="J1063" s="40">
        <v>0.68493150684931492</v>
      </c>
    </row>
    <row r="1064" spans="6:10" x14ac:dyDescent="0.3">
      <c r="F1064" s="1">
        <v>46277</v>
      </c>
      <c r="G1064" s="2">
        <v>3333.3333333333326</v>
      </c>
      <c r="H1064" s="38">
        <v>4.4999999999999998E-2</v>
      </c>
      <c r="I1064" s="38">
        <v>7.4999999999999997E-2</v>
      </c>
      <c r="J1064" s="40">
        <v>0.68493150684931492</v>
      </c>
    </row>
    <row r="1065" spans="6:10" x14ac:dyDescent="0.3">
      <c r="F1065" s="1">
        <v>46278</v>
      </c>
      <c r="G1065" s="2">
        <v>3333.3333333333326</v>
      </c>
      <c r="H1065" s="38">
        <v>4.4999999999999998E-2</v>
      </c>
      <c r="I1065" s="38">
        <v>7.4999999999999997E-2</v>
      </c>
      <c r="J1065" s="40">
        <v>0.68493150684931492</v>
      </c>
    </row>
    <row r="1066" spans="6:10" x14ac:dyDescent="0.3">
      <c r="F1066" s="1">
        <v>46279</v>
      </c>
      <c r="G1066" s="2">
        <v>3333.3333333333326</v>
      </c>
      <c r="H1066" s="38">
        <v>4.4999999999999998E-2</v>
      </c>
      <c r="I1066" s="38">
        <v>7.4999999999999997E-2</v>
      </c>
      <c r="J1066" s="40">
        <v>0.68493150684931492</v>
      </c>
    </row>
    <row r="1067" spans="6:10" x14ac:dyDescent="0.3">
      <c r="F1067" s="1">
        <v>46280</v>
      </c>
      <c r="G1067" s="2">
        <v>3333.3333333333326</v>
      </c>
      <c r="H1067" s="38">
        <v>4.4999999999999998E-2</v>
      </c>
      <c r="I1067" s="38">
        <v>7.4999999999999997E-2</v>
      </c>
      <c r="J1067" s="40">
        <v>0.68493150684931492</v>
      </c>
    </row>
    <row r="1068" spans="6:10" x14ac:dyDescent="0.3">
      <c r="F1068" s="1">
        <v>46281</v>
      </c>
      <c r="G1068" s="2">
        <v>3333.3333333333326</v>
      </c>
      <c r="H1068" s="38">
        <v>4.4999999999999998E-2</v>
      </c>
      <c r="I1068" s="38">
        <v>7.4999999999999997E-2</v>
      </c>
      <c r="J1068" s="40">
        <v>0.68493150684931492</v>
      </c>
    </row>
    <row r="1069" spans="6:10" x14ac:dyDescent="0.3">
      <c r="F1069" s="1">
        <v>46282</v>
      </c>
      <c r="G1069" s="2">
        <v>3333.3333333333326</v>
      </c>
      <c r="H1069" s="38">
        <v>4.4999999999999998E-2</v>
      </c>
      <c r="I1069" s="38">
        <v>7.4999999999999997E-2</v>
      </c>
      <c r="J1069" s="40">
        <v>0.68493150684931492</v>
      </c>
    </row>
    <row r="1070" spans="6:10" x14ac:dyDescent="0.3">
      <c r="F1070" s="1">
        <v>46283</v>
      </c>
      <c r="G1070" s="2">
        <v>3333.3333333333326</v>
      </c>
      <c r="H1070" s="38">
        <v>4.4999999999999998E-2</v>
      </c>
      <c r="I1070" s="38">
        <v>7.4999999999999997E-2</v>
      </c>
      <c r="J1070" s="40">
        <v>0.68493150684931492</v>
      </c>
    </row>
    <row r="1071" spans="6:10" x14ac:dyDescent="0.3">
      <c r="F1071" s="1">
        <v>46284</v>
      </c>
      <c r="G1071" s="2">
        <v>3333.3333333333326</v>
      </c>
      <c r="H1071" s="38">
        <v>4.4999999999999998E-2</v>
      </c>
      <c r="I1071" s="38">
        <v>7.4999999999999997E-2</v>
      </c>
      <c r="J1071" s="40">
        <v>0.68493150684931492</v>
      </c>
    </row>
    <row r="1072" spans="6:10" x14ac:dyDescent="0.3">
      <c r="F1072" s="1">
        <v>46285</v>
      </c>
      <c r="G1072" s="2">
        <v>3333.3333333333326</v>
      </c>
      <c r="H1072" s="38">
        <v>4.4999999999999998E-2</v>
      </c>
      <c r="I1072" s="38">
        <v>7.4999999999999997E-2</v>
      </c>
      <c r="J1072" s="40">
        <v>0.68493150684931492</v>
      </c>
    </row>
    <row r="1073" spans="6:10" x14ac:dyDescent="0.3">
      <c r="F1073" s="1">
        <v>46286</v>
      </c>
      <c r="G1073" s="2">
        <v>3333.3333333333326</v>
      </c>
      <c r="H1073" s="38">
        <v>4.4999999999999998E-2</v>
      </c>
      <c r="I1073" s="38">
        <v>7.4999999999999997E-2</v>
      </c>
      <c r="J1073" s="40">
        <v>0.68493150684931492</v>
      </c>
    </row>
    <row r="1074" spans="6:10" x14ac:dyDescent="0.3">
      <c r="F1074" s="1">
        <v>46287</v>
      </c>
      <c r="G1074" s="2">
        <v>3333.3333333333326</v>
      </c>
      <c r="H1074" s="38">
        <v>4.4999999999999998E-2</v>
      </c>
      <c r="I1074" s="38">
        <v>7.4999999999999997E-2</v>
      </c>
      <c r="J1074" s="40">
        <v>0.68493150684931492</v>
      </c>
    </row>
    <row r="1075" spans="6:10" x14ac:dyDescent="0.3">
      <c r="F1075" s="1">
        <v>46288</v>
      </c>
      <c r="G1075" s="2">
        <v>3333.3333333333326</v>
      </c>
      <c r="H1075" s="38">
        <v>4.4999999999999998E-2</v>
      </c>
      <c r="I1075" s="38">
        <v>7.4999999999999997E-2</v>
      </c>
      <c r="J1075" s="40">
        <v>0.68493150684931492</v>
      </c>
    </row>
    <row r="1076" spans="6:10" x14ac:dyDescent="0.3">
      <c r="F1076" s="1">
        <v>46289</v>
      </c>
      <c r="G1076" s="2">
        <v>3333.3333333333326</v>
      </c>
      <c r="H1076" s="38">
        <v>4.4999999999999998E-2</v>
      </c>
      <c r="I1076" s="38">
        <v>7.4999999999999997E-2</v>
      </c>
      <c r="J1076" s="40">
        <v>0.68493150684931492</v>
      </c>
    </row>
    <row r="1077" spans="6:10" x14ac:dyDescent="0.3">
      <c r="F1077" s="1">
        <v>46290</v>
      </c>
      <c r="G1077" s="2">
        <v>3333.3333333333326</v>
      </c>
      <c r="H1077" s="38">
        <v>4.4999999999999998E-2</v>
      </c>
      <c r="I1077" s="38">
        <v>7.4999999999999997E-2</v>
      </c>
      <c r="J1077" s="40">
        <v>0.68493150684931492</v>
      </c>
    </row>
    <row r="1078" spans="6:10" x14ac:dyDescent="0.3">
      <c r="F1078" s="1">
        <v>46291</v>
      </c>
      <c r="G1078" s="2">
        <v>3333.3333333333326</v>
      </c>
      <c r="H1078" s="38">
        <v>4.4999999999999998E-2</v>
      </c>
      <c r="I1078" s="38">
        <v>7.4999999999999997E-2</v>
      </c>
      <c r="J1078" s="40">
        <v>0.68493150684931492</v>
      </c>
    </row>
    <row r="1079" spans="6:10" x14ac:dyDescent="0.3">
      <c r="F1079" s="1">
        <v>46292</v>
      </c>
      <c r="G1079" s="2">
        <v>3333.3333333333326</v>
      </c>
      <c r="H1079" s="38">
        <v>4.4999999999999998E-2</v>
      </c>
      <c r="I1079" s="38">
        <v>7.4999999999999997E-2</v>
      </c>
      <c r="J1079" s="40">
        <v>0.68493150684931492</v>
      </c>
    </row>
    <row r="1080" spans="6:10" x14ac:dyDescent="0.3">
      <c r="F1080" s="1">
        <v>46293</v>
      </c>
      <c r="G1080" s="2">
        <v>3333.3333333333326</v>
      </c>
      <c r="H1080" s="38">
        <v>4.4999999999999998E-2</v>
      </c>
      <c r="I1080" s="38">
        <v>7.4999999999999997E-2</v>
      </c>
      <c r="J1080" s="40">
        <v>0.68493150684931492</v>
      </c>
    </row>
    <row r="1081" spans="6:10" x14ac:dyDescent="0.3">
      <c r="F1081" s="1">
        <v>46294</v>
      </c>
      <c r="G1081" s="2">
        <v>3333.3333333333326</v>
      </c>
      <c r="H1081" s="38">
        <v>4.4999999999999998E-2</v>
      </c>
      <c r="I1081" s="38">
        <v>7.4999999999999997E-2</v>
      </c>
      <c r="J1081" s="40">
        <v>0.68493150684931492</v>
      </c>
    </row>
    <row r="1082" spans="6:10" x14ac:dyDescent="0.3">
      <c r="F1082" s="1">
        <v>46295</v>
      </c>
      <c r="G1082" s="2">
        <v>3333.3333333333326</v>
      </c>
      <c r="H1082" s="38">
        <v>4.4999999999999998E-2</v>
      </c>
      <c r="I1082" s="38">
        <v>7.4999999999999997E-2</v>
      </c>
      <c r="J1082" s="40">
        <v>0.68493150684931492</v>
      </c>
    </row>
    <row r="1083" spans="6:10" x14ac:dyDescent="0.3">
      <c r="F1083" s="1">
        <v>46296</v>
      </c>
      <c r="G1083" s="2">
        <v>3333.3333333333326</v>
      </c>
      <c r="H1083" s="38">
        <v>4.4999999999999998E-2</v>
      </c>
      <c r="I1083" s="38">
        <v>7.4999999999999997E-2</v>
      </c>
      <c r="J1083" s="40">
        <v>0.68493150684931492</v>
      </c>
    </row>
    <row r="1084" spans="6:10" x14ac:dyDescent="0.3">
      <c r="F1084" s="1">
        <v>46297</v>
      </c>
      <c r="G1084" s="2">
        <v>3333.3333333333326</v>
      </c>
      <c r="H1084" s="38">
        <v>4.4999999999999998E-2</v>
      </c>
      <c r="I1084" s="38">
        <v>7.4999999999999997E-2</v>
      </c>
      <c r="J1084" s="40">
        <v>0.68493150684931492</v>
      </c>
    </row>
    <row r="1085" spans="6:10" x14ac:dyDescent="0.3">
      <c r="F1085" s="1">
        <v>46298</v>
      </c>
      <c r="G1085" s="2">
        <v>3333.3333333333326</v>
      </c>
      <c r="H1085" s="38">
        <v>4.4999999999999998E-2</v>
      </c>
      <c r="I1085" s="38">
        <v>7.4999999999999997E-2</v>
      </c>
      <c r="J1085" s="40">
        <v>0.68493150684931492</v>
      </c>
    </row>
    <row r="1086" spans="6:10" x14ac:dyDescent="0.3">
      <c r="F1086" s="1">
        <v>46299</v>
      </c>
      <c r="G1086" s="2">
        <v>3333.3333333333326</v>
      </c>
      <c r="H1086" s="38">
        <v>4.4999999999999998E-2</v>
      </c>
      <c r="I1086" s="38">
        <v>7.4999999999999997E-2</v>
      </c>
      <c r="J1086" s="40">
        <v>0.68493150684931492</v>
      </c>
    </row>
    <row r="1087" spans="6:10" x14ac:dyDescent="0.3">
      <c r="F1087" s="1">
        <v>46300</v>
      </c>
      <c r="G1087" s="2">
        <v>3333.3333333333326</v>
      </c>
      <c r="H1087" s="38">
        <v>4.4999999999999998E-2</v>
      </c>
      <c r="I1087" s="38">
        <v>7.4999999999999997E-2</v>
      </c>
      <c r="J1087" s="40">
        <v>0.68493150684931492</v>
      </c>
    </row>
    <row r="1088" spans="6:10" x14ac:dyDescent="0.3">
      <c r="F1088" s="1">
        <v>46301</v>
      </c>
      <c r="G1088" s="2">
        <v>3333.3333333333326</v>
      </c>
      <c r="H1088" s="38">
        <v>4.4999999999999998E-2</v>
      </c>
      <c r="I1088" s="38">
        <v>7.4999999999999997E-2</v>
      </c>
      <c r="J1088" s="40">
        <v>0.68493150684931492</v>
      </c>
    </row>
    <row r="1089" spans="6:10" x14ac:dyDescent="0.3">
      <c r="F1089" s="1">
        <v>46302</v>
      </c>
      <c r="G1089" s="2">
        <v>3333.3333333333326</v>
      </c>
      <c r="H1089" s="38">
        <v>4.4999999999999998E-2</v>
      </c>
      <c r="I1089" s="38">
        <v>7.4999999999999997E-2</v>
      </c>
      <c r="J1089" s="40">
        <v>0.68493150684931492</v>
      </c>
    </row>
    <row r="1090" spans="6:10" x14ac:dyDescent="0.3">
      <c r="F1090" s="1">
        <v>46303</v>
      </c>
      <c r="G1090" s="2">
        <v>3333.3333333333326</v>
      </c>
      <c r="H1090" s="38">
        <v>4.4999999999999998E-2</v>
      </c>
      <c r="I1090" s="38">
        <v>7.4999999999999997E-2</v>
      </c>
      <c r="J1090" s="40">
        <v>0.68493150684931492</v>
      </c>
    </row>
    <row r="1091" spans="6:10" x14ac:dyDescent="0.3">
      <c r="F1091" s="1">
        <v>46304</v>
      </c>
      <c r="G1091" s="2">
        <v>3333.3333333333326</v>
      </c>
      <c r="H1091" s="38">
        <v>4.4999999999999998E-2</v>
      </c>
      <c r="I1091" s="38">
        <v>7.4999999999999997E-2</v>
      </c>
      <c r="J1091" s="40">
        <v>0.68493150684931492</v>
      </c>
    </row>
    <row r="1092" spans="6:10" x14ac:dyDescent="0.3">
      <c r="F1092" s="1">
        <v>46305</v>
      </c>
      <c r="G1092" s="2">
        <v>3333.3333333333326</v>
      </c>
      <c r="H1092" s="38">
        <v>4.4999999999999998E-2</v>
      </c>
      <c r="I1092" s="38">
        <v>7.4999999999999997E-2</v>
      </c>
      <c r="J1092" s="40">
        <v>0.68493150684931492</v>
      </c>
    </row>
    <row r="1093" spans="6:10" x14ac:dyDescent="0.3">
      <c r="F1093" s="1">
        <v>46306</v>
      </c>
      <c r="G1093" s="2">
        <v>3333.3333333333326</v>
      </c>
      <c r="H1093" s="38">
        <v>4.4999999999999998E-2</v>
      </c>
      <c r="I1093" s="38">
        <v>7.4999999999999997E-2</v>
      </c>
      <c r="J1093" s="40">
        <v>0.68493150684931492</v>
      </c>
    </row>
    <row r="1094" spans="6:10" x14ac:dyDescent="0.3">
      <c r="F1094" s="1">
        <v>46307</v>
      </c>
      <c r="G1094" s="2">
        <v>3333.3333333333326</v>
      </c>
      <c r="H1094" s="38">
        <v>4.4999999999999998E-2</v>
      </c>
      <c r="I1094" s="38">
        <v>7.4999999999999997E-2</v>
      </c>
      <c r="J1094" s="40">
        <v>0.68493150684931492</v>
      </c>
    </row>
    <row r="1095" spans="6:10" x14ac:dyDescent="0.3">
      <c r="F1095" s="1">
        <v>46308</v>
      </c>
      <c r="G1095" s="2">
        <v>3333.3333333333326</v>
      </c>
      <c r="H1095" s="38">
        <v>4.4999999999999998E-2</v>
      </c>
      <c r="I1095" s="38">
        <v>7.4999999999999997E-2</v>
      </c>
      <c r="J1095" s="40">
        <v>0.68493150684931492</v>
      </c>
    </row>
    <row r="1096" spans="6:10" x14ac:dyDescent="0.3">
      <c r="F1096" s="1">
        <v>46309</v>
      </c>
      <c r="G1096" s="2">
        <v>3333.3333333333326</v>
      </c>
      <c r="H1096" s="38">
        <v>4.4999999999999998E-2</v>
      </c>
      <c r="I1096" s="38">
        <v>7.4999999999999997E-2</v>
      </c>
      <c r="J1096" s="40">
        <v>0.68493150684931492</v>
      </c>
    </row>
    <row r="1097" spans="6:10" x14ac:dyDescent="0.3">
      <c r="F1097" s="1">
        <v>46310</v>
      </c>
      <c r="G1097" s="2">
        <v>3333.3333333333326</v>
      </c>
      <c r="H1097" s="38">
        <v>4.4999999999999998E-2</v>
      </c>
      <c r="I1097" s="38">
        <v>7.4999999999999997E-2</v>
      </c>
      <c r="J1097" s="40">
        <v>0.68493150684931492</v>
      </c>
    </row>
    <row r="1098" spans="6:10" x14ac:dyDescent="0.3">
      <c r="F1098" s="1">
        <v>46311</v>
      </c>
      <c r="G1098" s="2">
        <v>3333.3333333333326</v>
      </c>
      <c r="H1098" s="38">
        <v>4.4999999999999998E-2</v>
      </c>
      <c r="I1098" s="38">
        <v>7.4999999999999997E-2</v>
      </c>
      <c r="J1098" s="40">
        <v>0.68493150684931492</v>
      </c>
    </row>
    <row r="1099" spans="6:10" x14ac:dyDescent="0.3">
      <c r="F1099" s="1">
        <v>46312</v>
      </c>
      <c r="G1099" s="2">
        <v>3333.3333333333326</v>
      </c>
      <c r="H1099" s="38">
        <v>4.4999999999999998E-2</v>
      </c>
      <c r="I1099" s="38">
        <v>7.4999999999999997E-2</v>
      </c>
      <c r="J1099" s="40">
        <v>0.68493150684931492</v>
      </c>
    </row>
    <row r="1100" spans="6:10" x14ac:dyDescent="0.3">
      <c r="F1100" s="1">
        <v>46313</v>
      </c>
      <c r="G1100" s="2">
        <v>-9.0949470177292824E-13</v>
      </c>
      <c r="H1100" s="38">
        <v>4.4999999999999998E-2</v>
      </c>
      <c r="I1100" s="38">
        <v>7.4999999999999997E-2</v>
      </c>
      <c r="J1100" s="40">
        <v>-1.8688247296704004E-16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FA2C8-3643-4886-BF49-1FB5A7BCAF0F}">
  <dimension ref="A1:N92"/>
  <sheetViews>
    <sheetView workbookViewId="0">
      <pane ySplit="6" topLeftCell="A7" activePane="bottomLeft" state="frozen"/>
      <selection pane="bottomLeft" activeCell="A7" sqref="A7"/>
    </sheetView>
  </sheetViews>
  <sheetFormatPr defaultRowHeight="18.75" x14ac:dyDescent="0.3"/>
  <cols>
    <col min="1" max="1" width="15.69921875" customWidth="1"/>
    <col min="10" max="14" width="9.5" bestFit="1" customWidth="1"/>
  </cols>
  <sheetData>
    <row r="1" spans="1:13" ht="26.25" x14ac:dyDescent="0.3">
      <c r="A1" s="9" t="s">
        <v>149</v>
      </c>
    </row>
    <row r="3" spans="1:13" x14ac:dyDescent="0.3">
      <c r="C3" t="str" cm="1">
        <f t="array" ref="C3:E5">_xlfn.MAKEARRAY(3,3,_xlfn.LAMBDA(_xlpm.r,_xlpm.c,"A"&amp;_xlpm.r))</f>
        <v>A1</v>
      </c>
      <c r="D3" t="str">
        <v>A1</v>
      </c>
      <c r="E3" t="str">
        <v>A1</v>
      </c>
      <c r="G3" t="str" cm="1">
        <f t="array" ref="G3:I5">_xlfn.MAKEARRAY(3,3,_xlfn.LAMBDA(_xlpm.r,_xlpm.c,"B"&amp;_xlpm.r))</f>
        <v>B1</v>
      </c>
      <c r="H3" t="str">
        <v>B1</v>
      </c>
      <c r="I3" t="str">
        <v>B1</v>
      </c>
      <c r="K3" t="str" cm="1">
        <f t="array" ref="K3:M5">_xlfn.MAKEARRAY(3,3,_xlfn.LAMBDA(_xlpm.r,_xlpm.c,"C"&amp;_xlpm.r))</f>
        <v>C1</v>
      </c>
      <c r="L3" t="str">
        <v>C1</v>
      </c>
      <c r="M3" t="str">
        <v>C1</v>
      </c>
    </row>
    <row r="4" spans="1:13" x14ac:dyDescent="0.3">
      <c r="C4" t="str">
        <v>A2</v>
      </c>
      <c r="D4" t="str">
        <v>A2</v>
      </c>
      <c r="E4" t="str">
        <v>A2</v>
      </c>
      <c r="G4" t="str">
        <v>B2</v>
      </c>
      <c r="H4" t="str">
        <v>B2</v>
      </c>
      <c r="I4" t="str">
        <v>B2</v>
      </c>
      <c r="K4" t="str">
        <v>C2</v>
      </c>
      <c r="L4" t="str">
        <v>C2</v>
      </c>
      <c r="M4" t="str">
        <v>C2</v>
      </c>
    </row>
    <row r="5" spans="1:13" x14ac:dyDescent="0.3">
      <c r="C5" t="str">
        <v>A3</v>
      </c>
      <c r="D5" t="str">
        <v>A3</v>
      </c>
      <c r="E5" t="str">
        <v>A3</v>
      </c>
      <c r="G5" t="str">
        <v>B3</v>
      </c>
      <c r="H5" t="str">
        <v>B3</v>
      </c>
      <c r="I5" t="str">
        <v>B3</v>
      </c>
      <c r="K5" t="str">
        <v>C3</v>
      </c>
      <c r="L5" t="str">
        <v>C3</v>
      </c>
      <c r="M5" t="str">
        <v>C3</v>
      </c>
    </row>
    <row r="9" spans="1:13" x14ac:dyDescent="0.3">
      <c r="A9" s="28" t="s">
        <v>137</v>
      </c>
      <c r="C9" t="str" cm="1">
        <f t="array" ref="C9:E17">_xlfn.VSTACK(_xlfn.ANCHORARRAY(C3),_xlfn.ANCHORARRAY(G3),_xlfn.ANCHORARRAY(K3))</f>
        <v>A1</v>
      </c>
      <c r="D9" t="str">
        <v>A1</v>
      </c>
      <c r="E9" t="str">
        <v>A1</v>
      </c>
    </row>
    <row r="10" spans="1:13" x14ac:dyDescent="0.3">
      <c r="A10" s="28"/>
      <c r="C10" t="str">
        <v>A2</v>
      </c>
      <c r="D10" t="str">
        <v>A2</v>
      </c>
      <c r="E10" t="str">
        <v>A2</v>
      </c>
    </row>
    <row r="11" spans="1:13" x14ac:dyDescent="0.3">
      <c r="A11" s="28"/>
      <c r="C11" t="str">
        <v>A3</v>
      </c>
      <c r="D11" t="str">
        <v>A3</v>
      </c>
      <c r="E11" t="str">
        <v>A3</v>
      </c>
    </row>
    <row r="12" spans="1:13" x14ac:dyDescent="0.3">
      <c r="A12" s="28"/>
      <c r="C12" t="str">
        <v>B1</v>
      </c>
      <c r="D12" t="str">
        <v>B1</v>
      </c>
      <c r="E12" t="str">
        <v>B1</v>
      </c>
    </row>
    <row r="13" spans="1:13" x14ac:dyDescent="0.3">
      <c r="A13" s="28"/>
      <c r="C13" t="str">
        <v>B2</v>
      </c>
      <c r="D13" t="str">
        <v>B2</v>
      </c>
      <c r="E13" t="str">
        <v>B2</v>
      </c>
    </row>
    <row r="14" spans="1:13" x14ac:dyDescent="0.3">
      <c r="A14" s="28"/>
      <c r="C14" t="str">
        <v>B3</v>
      </c>
      <c r="D14" t="str">
        <v>B3</v>
      </c>
      <c r="E14" t="str">
        <v>B3</v>
      </c>
    </row>
    <row r="15" spans="1:13" x14ac:dyDescent="0.3">
      <c r="A15" s="28"/>
      <c r="C15" t="str">
        <v>C1</v>
      </c>
      <c r="D15" t="str">
        <v>C1</v>
      </c>
      <c r="E15" t="str">
        <v>C1</v>
      </c>
    </row>
    <row r="16" spans="1:13" x14ac:dyDescent="0.3">
      <c r="A16" s="28"/>
      <c r="C16" t="str">
        <v>C2</v>
      </c>
      <c r="D16" t="str">
        <v>C2</v>
      </c>
      <c r="E16" t="str">
        <v>C2</v>
      </c>
    </row>
    <row r="17" spans="1:11" x14ac:dyDescent="0.3">
      <c r="A17" s="28"/>
      <c r="C17" t="str">
        <v>C3</v>
      </c>
      <c r="D17" t="str">
        <v>C3</v>
      </c>
      <c r="E17" t="str">
        <v>C3</v>
      </c>
    </row>
    <row r="18" spans="1:11" x14ac:dyDescent="0.3">
      <c r="A18" s="28"/>
    </row>
    <row r="19" spans="1:11" x14ac:dyDescent="0.3">
      <c r="A19" s="28"/>
    </row>
    <row r="20" spans="1:11" x14ac:dyDescent="0.3">
      <c r="A20" s="28" t="s">
        <v>138</v>
      </c>
      <c r="C20" t="str" cm="1">
        <f t="array" ref="C20:K22">_xlfn.HSTACK(_xlfn.ANCHORARRAY(C3),_xlfn.ANCHORARRAY(G3),_xlfn.ANCHORARRAY(K3))</f>
        <v>A1</v>
      </c>
      <c r="D20" t="str">
        <v>A1</v>
      </c>
      <c r="E20" t="str">
        <v>A1</v>
      </c>
      <c r="F20" t="str">
        <v>B1</v>
      </c>
      <c r="G20" t="str">
        <v>B1</v>
      </c>
      <c r="H20" t="str">
        <v>B1</v>
      </c>
      <c r="I20" t="str">
        <v>C1</v>
      </c>
      <c r="J20" t="str">
        <v>C1</v>
      </c>
      <c r="K20" t="str">
        <v>C1</v>
      </c>
    </row>
    <row r="21" spans="1:11" x14ac:dyDescent="0.3">
      <c r="C21" t="str">
        <v>A2</v>
      </c>
      <c r="D21" t="str">
        <v>A2</v>
      </c>
      <c r="E21" t="str">
        <v>A2</v>
      </c>
      <c r="F21" t="str">
        <v>B2</v>
      </c>
      <c r="G21" t="str">
        <v>B2</v>
      </c>
      <c r="H21" t="str">
        <v>B2</v>
      </c>
      <c r="I21" t="str">
        <v>C2</v>
      </c>
      <c r="J21" t="str">
        <v>C2</v>
      </c>
      <c r="K21" t="str">
        <v>C2</v>
      </c>
    </row>
    <row r="22" spans="1:11" x14ac:dyDescent="0.3">
      <c r="C22" t="str">
        <v>A3</v>
      </c>
      <c r="D22" t="str">
        <v>A3</v>
      </c>
      <c r="E22" t="str">
        <v>A3</v>
      </c>
      <c r="F22" t="str">
        <v>B3</v>
      </c>
      <c r="G22" t="str">
        <v>B3</v>
      </c>
      <c r="H22" t="str">
        <v>B3</v>
      </c>
      <c r="I22" t="str">
        <v>C3</v>
      </c>
      <c r="J22" t="str">
        <v>C3</v>
      </c>
      <c r="K22" t="str">
        <v>C3</v>
      </c>
    </row>
    <row r="25" spans="1:11" x14ac:dyDescent="0.3">
      <c r="A25" s="28" t="s">
        <v>139</v>
      </c>
      <c r="C25" t="str" cm="1">
        <f t="array" ref="C25:K25">_xlfn.TOROW(_xlfn.ANCHORARRAY(C3))</f>
        <v>A1</v>
      </c>
      <c r="D25" t="str">
        <v>A1</v>
      </c>
      <c r="E25" t="str">
        <v>A1</v>
      </c>
      <c r="F25" t="str">
        <v>A2</v>
      </c>
      <c r="G25" t="str">
        <v>A2</v>
      </c>
      <c r="H25" t="str">
        <v>A2</v>
      </c>
      <c r="I25" t="str">
        <v>A3</v>
      </c>
      <c r="J25" t="str">
        <v>A3</v>
      </c>
      <c r="K25" t="str">
        <v>A3</v>
      </c>
    </row>
    <row r="26" spans="1:11" x14ac:dyDescent="0.3">
      <c r="A26" s="28"/>
    </row>
    <row r="27" spans="1:11" x14ac:dyDescent="0.3">
      <c r="A27" s="28"/>
    </row>
    <row r="28" spans="1:11" x14ac:dyDescent="0.3">
      <c r="A28" s="28" t="s">
        <v>140</v>
      </c>
      <c r="B28" s="4"/>
      <c r="C28" t="str" cm="1">
        <f t="array" ref="C28:C36">_xlfn.TOCOL(_xlfn.ANCHORARRAY(G3))</f>
        <v>B1</v>
      </c>
    </row>
    <row r="29" spans="1:11" x14ac:dyDescent="0.3">
      <c r="A29" s="28"/>
      <c r="B29" s="4"/>
      <c r="C29" t="str">
        <v>B1</v>
      </c>
    </row>
    <row r="30" spans="1:11" x14ac:dyDescent="0.3">
      <c r="A30" s="28"/>
      <c r="B30" s="4"/>
      <c r="C30" t="str">
        <v>B1</v>
      </c>
    </row>
    <row r="31" spans="1:11" x14ac:dyDescent="0.3">
      <c r="A31" s="28"/>
      <c r="B31" s="4"/>
      <c r="C31" t="str">
        <v>B2</v>
      </c>
    </row>
    <row r="32" spans="1:11" x14ac:dyDescent="0.3">
      <c r="A32" s="28"/>
      <c r="B32" s="4"/>
      <c r="C32" t="str">
        <v>B2</v>
      </c>
    </row>
    <row r="33" spans="1:7" x14ac:dyDescent="0.3">
      <c r="A33" s="28"/>
      <c r="B33" s="4"/>
      <c r="C33" t="str">
        <v>B2</v>
      </c>
    </row>
    <row r="34" spans="1:7" x14ac:dyDescent="0.3">
      <c r="A34" s="28"/>
      <c r="B34" s="4"/>
      <c r="C34" t="str">
        <v>B3</v>
      </c>
    </row>
    <row r="35" spans="1:7" x14ac:dyDescent="0.3">
      <c r="A35" s="28"/>
      <c r="B35" s="4"/>
      <c r="C35" t="str">
        <v>B3</v>
      </c>
    </row>
    <row r="36" spans="1:7" x14ac:dyDescent="0.3">
      <c r="C36" t="str">
        <v>B3</v>
      </c>
    </row>
    <row r="39" spans="1:7" x14ac:dyDescent="0.3">
      <c r="A39" s="28" t="s">
        <v>141</v>
      </c>
      <c r="C39" t="str" cm="1">
        <f t="array" ref="C39:D43">_xlfn.WRAPROWS(_xlfn.ANCHORARRAY(C25),2)</f>
        <v>A1</v>
      </c>
      <c r="D39" t="str">
        <v>A1</v>
      </c>
    </row>
    <row r="40" spans="1:7" x14ac:dyDescent="0.3">
      <c r="A40" s="28"/>
      <c r="C40" t="str">
        <v>A1</v>
      </c>
      <c r="D40" t="str">
        <v>A2</v>
      </c>
    </row>
    <row r="41" spans="1:7" x14ac:dyDescent="0.3">
      <c r="A41" s="28"/>
      <c r="C41" t="str">
        <v>A2</v>
      </c>
      <c r="D41" t="str">
        <v>A2</v>
      </c>
    </row>
    <row r="42" spans="1:7" x14ac:dyDescent="0.3">
      <c r="A42" s="28"/>
      <c r="C42" t="str">
        <v>A3</v>
      </c>
      <c r="D42" t="str">
        <v>A3</v>
      </c>
    </row>
    <row r="43" spans="1:7" x14ac:dyDescent="0.3">
      <c r="A43" s="28"/>
      <c r="C43" t="str">
        <v>A3</v>
      </c>
      <c r="D43" t="e">
        <v>#N/A</v>
      </c>
    </row>
    <row r="44" spans="1:7" x14ac:dyDescent="0.3">
      <c r="A44" s="28"/>
    </row>
    <row r="45" spans="1:7" x14ac:dyDescent="0.3">
      <c r="A45" s="28"/>
    </row>
    <row r="46" spans="1:7" x14ac:dyDescent="0.3">
      <c r="A46" s="28" t="s">
        <v>142</v>
      </c>
      <c r="C46" t="str" cm="1">
        <f t="array" ref="C46:G47">_xlfn.WRAPCOLS(_xlfn.ANCHORARRAY(C25),2,"Empty")</f>
        <v>A1</v>
      </c>
      <c r="D46" t="str">
        <v>A1</v>
      </c>
      <c r="E46" t="str">
        <v>A2</v>
      </c>
      <c r="F46" t="str">
        <v>A3</v>
      </c>
      <c r="G46" t="str">
        <v>A3</v>
      </c>
    </row>
    <row r="47" spans="1:7" x14ac:dyDescent="0.3">
      <c r="C47" t="str">
        <v>A1</v>
      </c>
      <c r="D47" t="str">
        <v>A2</v>
      </c>
      <c r="E47" t="str">
        <v>A2</v>
      </c>
      <c r="F47" t="str">
        <v>A3</v>
      </c>
      <c r="G47" t="str">
        <v>Empty</v>
      </c>
    </row>
    <row r="51" spans="1:5" x14ac:dyDescent="0.3">
      <c r="A51" s="28" t="s">
        <v>135</v>
      </c>
      <c r="C51" t="str" cm="1">
        <f t="array" ref="C51:E51">_xlfn.CHOOSEROWS(_xlfn.ANCHORARRAY(K3),2)</f>
        <v>C2</v>
      </c>
      <c r="D51" t="str">
        <v>C2</v>
      </c>
      <c r="E51" t="str">
        <v>C2</v>
      </c>
    </row>
    <row r="52" spans="1:5" x14ac:dyDescent="0.3">
      <c r="A52" s="28"/>
    </row>
    <row r="53" spans="1:5" x14ac:dyDescent="0.3">
      <c r="A53" s="28"/>
    </row>
    <row r="54" spans="1:5" x14ac:dyDescent="0.3">
      <c r="A54" s="28"/>
    </row>
    <row r="55" spans="1:5" x14ac:dyDescent="0.3">
      <c r="A55" s="28"/>
    </row>
    <row r="56" spans="1:5" x14ac:dyDescent="0.3">
      <c r="A56" s="28" t="s">
        <v>136</v>
      </c>
      <c r="C56" t="str" cm="1">
        <f t="array" ref="C56:C58">_xlfn.CHOOSECOLS(_xlfn.ANCHORARRAY(G3),3)</f>
        <v>B1</v>
      </c>
    </row>
    <row r="57" spans="1:5" x14ac:dyDescent="0.3">
      <c r="C57" t="str">
        <v>B2</v>
      </c>
    </row>
    <row r="58" spans="1:5" x14ac:dyDescent="0.3">
      <c r="C58" t="str">
        <v>B3</v>
      </c>
    </row>
    <row r="60" spans="1:5" x14ac:dyDescent="0.3">
      <c r="A60" s="28" t="s">
        <v>143</v>
      </c>
      <c r="C60" t="str" cm="1">
        <f t="array" ref="C60:E64">_xlfn.TAKE(_xlfn.ANCHORARRAY(C9),5)</f>
        <v>A1</v>
      </c>
      <c r="D60" t="str">
        <v>A1</v>
      </c>
      <c r="E60" t="str">
        <v>A1</v>
      </c>
    </row>
    <row r="61" spans="1:5" x14ac:dyDescent="0.3">
      <c r="A61" s="28"/>
      <c r="C61" t="str">
        <v>A2</v>
      </c>
      <c r="D61" t="str">
        <v>A2</v>
      </c>
      <c r="E61" t="str">
        <v>A2</v>
      </c>
    </row>
    <row r="62" spans="1:5" x14ac:dyDescent="0.3">
      <c r="A62" s="28"/>
      <c r="C62" t="str">
        <v>A3</v>
      </c>
      <c r="D62" t="str">
        <v>A3</v>
      </c>
      <c r="E62" t="str">
        <v>A3</v>
      </c>
    </row>
    <row r="63" spans="1:5" x14ac:dyDescent="0.3">
      <c r="A63" s="28"/>
      <c r="C63" t="str">
        <v>B1</v>
      </c>
      <c r="D63" t="str">
        <v>B1</v>
      </c>
      <c r="E63" t="str">
        <v>B1</v>
      </c>
    </row>
    <row r="64" spans="1:5" x14ac:dyDescent="0.3">
      <c r="A64" s="28"/>
      <c r="C64" t="str">
        <v>B2</v>
      </c>
      <c r="D64" t="str">
        <v>B2</v>
      </c>
      <c r="E64" t="str">
        <v>B2</v>
      </c>
    </row>
    <row r="65" spans="1:14" x14ac:dyDescent="0.3">
      <c r="A65" s="28"/>
    </row>
    <row r="66" spans="1:14" x14ac:dyDescent="0.3">
      <c r="A66" s="28"/>
    </row>
    <row r="67" spans="1:14" x14ac:dyDescent="0.3">
      <c r="A67" s="28"/>
    </row>
    <row r="68" spans="1:14" x14ac:dyDescent="0.3">
      <c r="A68" s="28" t="s">
        <v>144</v>
      </c>
      <c r="C68" t="str" cm="1">
        <f t="array" ref="C68:E73">_xlfn.DROP(_xlfn.ANCHORARRAY(C9),3)</f>
        <v>B1</v>
      </c>
      <c r="D68" t="str">
        <v>B1</v>
      </c>
      <c r="E68" t="str">
        <v>B1</v>
      </c>
    </row>
    <row r="69" spans="1:14" x14ac:dyDescent="0.3">
      <c r="A69" s="28"/>
      <c r="C69" t="str">
        <v>B2</v>
      </c>
      <c r="D69" t="str">
        <v>B2</v>
      </c>
      <c r="E69" t="str">
        <v>B2</v>
      </c>
    </row>
    <row r="70" spans="1:14" x14ac:dyDescent="0.3">
      <c r="A70" s="28"/>
      <c r="C70" t="str">
        <v>B3</v>
      </c>
      <c r="D70" t="str">
        <v>B3</v>
      </c>
      <c r="E70" t="str">
        <v>B3</v>
      </c>
    </row>
    <row r="71" spans="1:14" x14ac:dyDescent="0.3">
      <c r="A71" s="28"/>
      <c r="C71" t="str">
        <v>C1</v>
      </c>
      <c r="D71" t="str">
        <v>C1</v>
      </c>
      <c r="E71" t="str">
        <v>C1</v>
      </c>
    </row>
    <row r="72" spans="1:14" x14ac:dyDescent="0.3">
      <c r="C72" t="str">
        <v>C2</v>
      </c>
      <c r="D72" t="str">
        <v>C2</v>
      </c>
      <c r="E72" t="str">
        <v>C2</v>
      </c>
    </row>
    <row r="73" spans="1:14" x14ac:dyDescent="0.3">
      <c r="C73" t="str">
        <v>C3</v>
      </c>
      <c r="D73" t="str">
        <v>C3</v>
      </c>
      <c r="E73" t="str">
        <v>C3</v>
      </c>
    </row>
    <row r="76" spans="1:14" x14ac:dyDescent="0.3">
      <c r="E76">
        <v>14</v>
      </c>
    </row>
    <row r="78" spans="1:14" x14ac:dyDescent="0.3">
      <c r="J78" t="s">
        <v>167</v>
      </c>
      <c r="K78" t="s">
        <v>168</v>
      </c>
      <c r="L78" t="s">
        <v>169</v>
      </c>
      <c r="M78" t="s">
        <v>170</v>
      </c>
      <c r="N78" t="s">
        <v>171</v>
      </c>
    </row>
    <row r="79" spans="1:14" x14ac:dyDescent="0.3">
      <c r="A79" s="28" t="s">
        <v>145</v>
      </c>
      <c r="C79" t="str" cm="1">
        <f t="array" ref="C79:G92">_xlfn.EXPAND(_xlfn.ANCHORARRAY(C68),E76,5,"Expanded")</f>
        <v>B1</v>
      </c>
      <c r="D79" t="str">
        <v>B1</v>
      </c>
      <c r="E79" t="str">
        <v>B1</v>
      </c>
      <c r="F79" t="str">
        <v>Expanded</v>
      </c>
      <c r="G79" t="str">
        <v>Expanded</v>
      </c>
      <c r="J79" t="s">
        <v>172</v>
      </c>
      <c r="K79" t="s">
        <v>172</v>
      </c>
      <c r="L79" t="s">
        <v>172</v>
      </c>
      <c r="M79" t="s">
        <v>173</v>
      </c>
      <c r="N79" t="s">
        <v>173</v>
      </c>
    </row>
    <row r="80" spans="1:14" x14ac:dyDescent="0.3">
      <c r="C80" t="str">
        <v>B2</v>
      </c>
      <c r="D80" t="str">
        <v>B2</v>
      </c>
      <c r="E80" t="str">
        <v>B2</v>
      </c>
      <c r="F80" t="str">
        <v>Expanded</v>
      </c>
      <c r="G80" t="str">
        <v>Expanded</v>
      </c>
      <c r="J80" t="s">
        <v>174</v>
      </c>
      <c r="K80" t="s">
        <v>174</v>
      </c>
      <c r="L80" t="s">
        <v>174</v>
      </c>
      <c r="M80" t="s">
        <v>173</v>
      </c>
      <c r="N80" t="s">
        <v>173</v>
      </c>
    </row>
    <row r="81" spans="3:14" x14ac:dyDescent="0.3">
      <c r="C81" t="str">
        <v>B3</v>
      </c>
      <c r="D81" t="str">
        <v>B3</v>
      </c>
      <c r="E81" t="str">
        <v>B3</v>
      </c>
      <c r="F81" t="str">
        <v>Expanded</v>
      </c>
      <c r="G81" t="str">
        <v>Expanded</v>
      </c>
      <c r="J81" t="s">
        <v>175</v>
      </c>
      <c r="K81" t="s">
        <v>175</v>
      </c>
      <c r="L81" t="s">
        <v>175</v>
      </c>
      <c r="M81" t="s">
        <v>173</v>
      </c>
      <c r="N81" t="s">
        <v>173</v>
      </c>
    </row>
    <row r="82" spans="3:14" x14ac:dyDescent="0.3">
      <c r="C82" t="str">
        <v>C1</v>
      </c>
      <c r="D82" t="str">
        <v>C1</v>
      </c>
      <c r="E82" t="str">
        <v>C1</v>
      </c>
      <c r="F82" t="str">
        <v>Expanded</v>
      </c>
      <c r="G82" t="str">
        <v>Expanded</v>
      </c>
      <c r="J82" t="s">
        <v>176</v>
      </c>
      <c r="K82" t="s">
        <v>176</v>
      </c>
      <c r="L82" t="s">
        <v>176</v>
      </c>
      <c r="M82" t="s">
        <v>173</v>
      </c>
      <c r="N82" t="s">
        <v>173</v>
      </c>
    </row>
    <row r="83" spans="3:14" x14ac:dyDescent="0.3">
      <c r="C83" t="str">
        <v>C2</v>
      </c>
      <c r="D83" t="str">
        <v>C2</v>
      </c>
      <c r="E83" t="str">
        <v>C2</v>
      </c>
      <c r="F83" t="str">
        <v>Expanded</v>
      </c>
      <c r="G83" t="str">
        <v>Expanded</v>
      </c>
      <c r="J83" t="s">
        <v>177</v>
      </c>
      <c r="K83" t="s">
        <v>177</v>
      </c>
      <c r="L83" t="s">
        <v>177</v>
      </c>
      <c r="M83" t="s">
        <v>173</v>
      </c>
      <c r="N83" t="s">
        <v>173</v>
      </c>
    </row>
    <row r="84" spans="3:14" x14ac:dyDescent="0.3">
      <c r="C84" t="str">
        <v>C3</v>
      </c>
      <c r="D84" t="str">
        <v>C3</v>
      </c>
      <c r="E84" t="str">
        <v>C3</v>
      </c>
      <c r="F84" t="str">
        <v>Expanded</v>
      </c>
      <c r="G84" t="str">
        <v>Expanded</v>
      </c>
      <c r="J84" t="s">
        <v>178</v>
      </c>
      <c r="K84" t="s">
        <v>178</v>
      </c>
      <c r="L84" t="s">
        <v>178</v>
      </c>
      <c r="M84" t="s">
        <v>173</v>
      </c>
      <c r="N84" t="s">
        <v>173</v>
      </c>
    </row>
    <row r="85" spans="3:14" x14ac:dyDescent="0.3">
      <c r="C85" t="str">
        <v>Expanded</v>
      </c>
      <c r="D85" t="str">
        <v>Expanded</v>
      </c>
      <c r="E85" t="str">
        <v>Expanded</v>
      </c>
      <c r="F85" t="str">
        <v>Expanded</v>
      </c>
      <c r="G85" t="str">
        <v>Expanded</v>
      </c>
      <c r="J85" t="s">
        <v>173</v>
      </c>
      <c r="K85" t="s">
        <v>173</v>
      </c>
      <c r="L85" t="s">
        <v>173</v>
      </c>
      <c r="M85" t="s">
        <v>173</v>
      </c>
      <c r="N85" t="s">
        <v>173</v>
      </c>
    </row>
    <row r="86" spans="3:14" x14ac:dyDescent="0.3">
      <c r="C86" t="str">
        <v>Expanded</v>
      </c>
      <c r="D86" t="str">
        <v>Expanded</v>
      </c>
      <c r="E86" t="str">
        <v>Expanded</v>
      </c>
      <c r="F86" t="str">
        <v>Expanded</v>
      </c>
      <c r="G86" t="str">
        <v>Expanded</v>
      </c>
      <c r="J86" t="s">
        <v>173</v>
      </c>
      <c r="K86" t="s">
        <v>173</v>
      </c>
      <c r="L86" t="s">
        <v>173</v>
      </c>
      <c r="M86" t="s">
        <v>173</v>
      </c>
      <c r="N86" t="s">
        <v>173</v>
      </c>
    </row>
    <row r="87" spans="3:14" x14ac:dyDescent="0.3">
      <c r="C87" t="str">
        <v>Expanded</v>
      </c>
      <c r="D87" t="str">
        <v>Expanded</v>
      </c>
      <c r="E87" t="str">
        <v>Expanded</v>
      </c>
      <c r="F87" t="str">
        <v>Expanded</v>
      </c>
      <c r="G87" t="str">
        <v>Expanded</v>
      </c>
      <c r="J87" t="s">
        <v>173</v>
      </c>
      <c r="K87" t="s">
        <v>173</v>
      </c>
      <c r="L87" t="s">
        <v>173</v>
      </c>
      <c r="M87" t="s">
        <v>173</v>
      </c>
      <c r="N87" t="s">
        <v>173</v>
      </c>
    </row>
    <row r="88" spans="3:14" x14ac:dyDescent="0.3">
      <c r="C88" t="str">
        <v>Expanded</v>
      </c>
      <c r="D88" t="str">
        <v>Expanded</v>
      </c>
      <c r="E88" t="str">
        <v>Expanded</v>
      </c>
      <c r="F88" t="str">
        <v>Expanded</v>
      </c>
      <c r="G88" t="str">
        <v>Expanded</v>
      </c>
      <c r="J88" t="s">
        <v>173</v>
      </c>
      <c r="K88" t="s">
        <v>173</v>
      </c>
      <c r="L88" t="s">
        <v>173</v>
      </c>
      <c r="M88" t="s">
        <v>173</v>
      </c>
      <c r="N88" t="s">
        <v>173</v>
      </c>
    </row>
    <row r="89" spans="3:14" x14ac:dyDescent="0.3">
      <c r="C89" t="str">
        <v>Expanded</v>
      </c>
      <c r="D89" t="str">
        <v>Expanded</v>
      </c>
      <c r="E89" t="str">
        <v>Expanded</v>
      </c>
      <c r="F89" t="str">
        <v>Expanded</v>
      </c>
      <c r="G89" t="str">
        <v>Expanded</v>
      </c>
      <c r="J89" t="s">
        <v>173</v>
      </c>
      <c r="K89" t="s">
        <v>173</v>
      </c>
      <c r="L89" t="s">
        <v>173</v>
      </c>
      <c r="M89" t="s">
        <v>173</v>
      </c>
      <c r="N89" t="s">
        <v>173</v>
      </c>
    </row>
    <row r="90" spans="3:14" x14ac:dyDescent="0.3">
      <c r="C90" t="str">
        <v>Expanded</v>
      </c>
      <c r="D90" t="str">
        <v>Expanded</v>
      </c>
      <c r="E90" t="str">
        <v>Expanded</v>
      </c>
      <c r="F90" t="str">
        <v>Expanded</v>
      </c>
      <c r="G90" t="str">
        <v>Expanded</v>
      </c>
      <c r="J90" t="s">
        <v>173</v>
      </c>
      <c r="K90" t="s">
        <v>173</v>
      </c>
      <c r="L90" t="s">
        <v>173</v>
      </c>
      <c r="M90" t="s">
        <v>173</v>
      </c>
      <c r="N90" t="s">
        <v>173</v>
      </c>
    </row>
    <row r="91" spans="3:14" x14ac:dyDescent="0.3">
      <c r="C91" t="str">
        <v>Expanded</v>
      </c>
      <c r="D91" t="str">
        <v>Expanded</v>
      </c>
      <c r="E91" t="str">
        <v>Expanded</v>
      </c>
      <c r="F91" t="str">
        <v>Expanded</v>
      </c>
      <c r="G91" t="str">
        <v>Expanded</v>
      </c>
      <c r="J91" t="s">
        <v>173</v>
      </c>
      <c r="K91" t="s">
        <v>173</v>
      </c>
      <c r="L91" t="s">
        <v>173</v>
      </c>
      <c r="M91" t="s">
        <v>173</v>
      </c>
      <c r="N91" t="s">
        <v>173</v>
      </c>
    </row>
    <row r="92" spans="3:14" x14ac:dyDescent="0.3">
      <c r="C92" t="str">
        <v>Expanded</v>
      </c>
      <c r="D92" t="str">
        <v>Expanded</v>
      </c>
      <c r="E92" t="str">
        <v>Expanded</v>
      </c>
      <c r="F92" t="str">
        <v>Expanded</v>
      </c>
      <c r="G92" t="str">
        <v>Expanded</v>
      </c>
      <c r="J92" t="s">
        <v>173</v>
      </c>
      <c r="K92" t="s">
        <v>173</v>
      </c>
      <c r="L92" t="s">
        <v>173</v>
      </c>
      <c r="M92" t="s">
        <v>173</v>
      </c>
      <c r="N92" t="s">
        <v>173</v>
      </c>
    </row>
  </sheetData>
  <conditionalFormatting sqref="A1:XFD1048576">
    <cfRule type="expression" dxfId="3" priority="1">
      <formula>LEFT(A1)="A"</formula>
    </cfRule>
    <cfRule type="expression" dxfId="2" priority="2">
      <formula>LEFT(A1)="B"</formula>
    </cfRule>
    <cfRule type="expression" dxfId="1" priority="3">
      <formula>LEFT(A1)="C"</formula>
    </cfRule>
    <cfRule type="expression" dxfId="0" priority="4">
      <formula>LEFT(A1)="D"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6AC2D-E971-4985-A8A0-28D7B78A101A}">
  <dimension ref="A1:J27"/>
  <sheetViews>
    <sheetView workbookViewId="0"/>
  </sheetViews>
  <sheetFormatPr defaultRowHeight="18.75" x14ac:dyDescent="0.3"/>
  <cols>
    <col min="1" max="1" width="25.5" style="6" customWidth="1"/>
    <col min="2" max="2" width="35" style="4" customWidth="1"/>
    <col min="3" max="3" width="23.5" style="10" customWidth="1"/>
    <col min="4" max="4" width="4.09765625" style="4" customWidth="1"/>
    <col min="5" max="10" width="14.19921875" style="4" customWidth="1"/>
    <col min="11" max="16384" width="8.796875" style="4"/>
  </cols>
  <sheetData>
    <row r="1" spans="1:10" ht="33" customHeight="1" x14ac:dyDescent="0.3">
      <c r="A1" s="3" t="s">
        <v>160</v>
      </c>
    </row>
    <row r="3" spans="1:10" s="5" customFormat="1" ht="37.5" x14ac:dyDescent="0.3">
      <c r="A3" s="11" t="s">
        <v>31</v>
      </c>
      <c r="B3" s="12" t="s">
        <v>115</v>
      </c>
      <c r="C3" s="13" t="s">
        <v>33</v>
      </c>
      <c r="E3" s="14" t="s">
        <v>32</v>
      </c>
      <c r="F3" s="14"/>
      <c r="G3" s="14"/>
      <c r="H3" s="14"/>
      <c r="I3" s="14"/>
      <c r="J3" s="14"/>
    </row>
    <row r="6" spans="1:10" x14ac:dyDescent="0.3">
      <c r="A6" s="6">
        <v>43368</v>
      </c>
      <c r="B6" s="7" t="s">
        <v>1</v>
      </c>
      <c r="C6" s="10" t="s">
        <v>34</v>
      </c>
      <c r="E6" s="4" t="s">
        <v>2</v>
      </c>
      <c r="F6" s="4" t="s">
        <v>4</v>
      </c>
      <c r="G6" s="4" t="s">
        <v>6</v>
      </c>
      <c r="H6" s="4" t="s">
        <v>7</v>
      </c>
    </row>
    <row r="7" spans="1:10" ht="18" customHeight="1" x14ac:dyDescent="0.3">
      <c r="E7" s="4" t="s">
        <v>3</v>
      </c>
      <c r="F7" s="4" t="s">
        <v>5</v>
      </c>
    </row>
    <row r="10" spans="1:10" x14ac:dyDescent="0.3">
      <c r="A10" s="6">
        <v>44403</v>
      </c>
      <c r="B10" s="7" t="s">
        <v>30</v>
      </c>
      <c r="C10" s="10" t="s">
        <v>35</v>
      </c>
      <c r="E10" s="4" t="s">
        <v>17</v>
      </c>
      <c r="F10" s="4" t="s">
        <v>16</v>
      </c>
      <c r="G10" s="4" t="s">
        <v>9</v>
      </c>
      <c r="H10" s="4" t="s">
        <v>15</v>
      </c>
    </row>
    <row r="11" spans="1:10" x14ac:dyDescent="0.3">
      <c r="E11" s="4" t="s">
        <v>18</v>
      </c>
      <c r="G11" s="4" t="s">
        <v>8</v>
      </c>
    </row>
    <row r="12" spans="1:10" x14ac:dyDescent="0.3">
      <c r="E12" s="4" t="s">
        <v>19</v>
      </c>
    </row>
    <row r="15" spans="1:10" x14ac:dyDescent="0.3">
      <c r="A15" s="6">
        <v>44636</v>
      </c>
      <c r="B15" s="7" t="s">
        <v>29</v>
      </c>
      <c r="C15" s="10" t="s">
        <v>35</v>
      </c>
      <c r="E15" s="4" t="s">
        <v>23</v>
      </c>
      <c r="F15" s="4" t="s">
        <v>26</v>
      </c>
      <c r="G15" s="4" t="s">
        <v>25</v>
      </c>
      <c r="H15" s="4" t="s">
        <v>28</v>
      </c>
      <c r="I15" s="4" t="s">
        <v>11</v>
      </c>
      <c r="J15" s="4" t="s">
        <v>20</v>
      </c>
    </row>
    <row r="16" spans="1:10" x14ac:dyDescent="0.3">
      <c r="E16" s="4" t="s">
        <v>22</v>
      </c>
      <c r="F16" s="4" t="s">
        <v>14</v>
      </c>
      <c r="G16" s="4" t="s">
        <v>24</v>
      </c>
      <c r="H16" s="4" t="s">
        <v>27</v>
      </c>
      <c r="I16" s="4" t="s">
        <v>10</v>
      </c>
      <c r="J16" s="4" t="s">
        <v>12</v>
      </c>
    </row>
    <row r="17" spans="1:10" x14ac:dyDescent="0.3">
      <c r="E17" s="4" t="s">
        <v>21</v>
      </c>
      <c r="J17" s="4" t="s">
        <v>13</v>
      </c>
    </row>
    <row r="19" spans="1:10" x14ac:dyDescent="0.3">
      <c r="A19" s="44" t="s">
        <v>146</v>
      </c>
      <c r="B19" s="45"/>
      <c r="C19" s="46"/>
    </row>
    <row r="22" spans="1:10" customFormat="1" x14ac:dyDescent="0.3">
      <c r="A22" s="8" t="s">
        <v>132</v>
      </c>
      <c r="B22" s="7" t="s">
        <v>159</v>
      </c>
      <c r="F22" s="4"/>
    </row>
    <row r="23" spans="1:10" customFormat="1" x14ac:dyDescent="0.3"/>
    <row r="24" spans="1:10" customFormat="1" x14ac:dyDescent="0.3"/>
    <row r="25" spans="1:10" customFormat="1" x14ac:dyDescent="0.3">
      <c r="A25" s="8" t="s">
        <v>133</v>
      </c>
      <c r="B25" s="7" t="s">
        <v>161</v>
      </c>
      <c r="E25" s="4"/>
      <c r="F25" s="4"/>
    </row>
    <row r="26" spans="1:10" customFormat="1" x14ac:dyDescent="0.3">
      <c r="B26" s="7" t="s">
        <v>134</v>
      </c>
      <c r="E26" s="4"/>
      <c r="F26" s="4"/>
    </row>
    <row r="27" spans="1:10" customFormat="1" x14ac:dyDescent="0.3"/>
  </sheetData>
  <hyperlinks>
    <hyperlink ref="B10" r:id="rId1" xr:uid="{D56E1ECE-1F37-4CDC-9345-677138461B83}"/>
    <hyperlink ref="B6" r:id="rId2" xr:uid="{E3BAAD7A-ADE4-4634-BE77-D6F58F42CACB}"/>
    <hyperlink ref="B15" r:id="rId3" xr:uid="{AE74F9CA-A3F4-4DFB-8BC2-246AF9F1C9F0}"/>
    <hyperlink ref="B22" r:id="rId4" xr:uid="{933804EA-0F93-4E73-A113-2E10C167CD50}"/>
    <hyperlink ref="B26" r:id="rId5" xr:uid="{AB2F5938-EF4F-4C33-9909-2BED0C4E3F4B}"/>
    <hyperlink ref="B25" r:id="rId6" xr:uid="{75BB0EFD-E884-4322-BBCB-9FF0705F8E8A}"/>
  </hyperlinks>
  <pageMargins left="0.7" right="0.7" top="0.75" bottom="0.75" header="0.3" footer="0.3"/>
  <pageSetup paperSize="9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Agenda</vt:lpstr>
      <vt:lpstr>Introduction</vt:lpstr>
      <vt:lpstr>FILTER, UNIQUE, SORT</vt:lpstr>
      <vt:lpstr>Loan example</vt:lpstr>
      <vt:lpstr>Array manipulation</vt:lpstr>
      <vt:lpstr>Function overview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2023-10-18T10:17:11Z</dcterms:created>
  <dcterms:modified xsi:type="dcterms:W3CDTF">2023-10-18T10:20:41Z</dcterms:modified>
  <cp:category/>
  <cp:contentStatus/>
</cp:coreProperties>
</file>