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metadata.xml" ContentType="application/vnd.openxmlformats-officedocument.spreadsheetml.sheetMetadata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Y0fss07-r3\users\London\bad1\_CF Modelling\_Marketing\2023 06 07 - Excel tips and tricks live\"/>
    </mc:Choice>
  </mc:AlternateContent>
  <xr:revisionPtr revIDLastSave="0" documentId="8_{4D25D2E6-7CFF-416A-B665-A2235255EE57}" xr6:coauthVersionLast="47" xr6:coauthVersionMax="47" xr10:uidLastSave="{00000000-0000-0000-0000-000000000000}"/>
  <bookViews>
    <workbookView xWindow="-120" yWindow="-120" windowWidth="29040" windowHeight="15840" activeTab="6" xr2:uid="{25006073-4503-4C39-87F3-6F96EE47BE7C}"/>
  </bookViews>
  <sheets>
    <sheet name="Inputs" sheetId="1" r:id="rId1"/>
    <sheet name="Calculations" sheetId="2" r:id="rId2"/>
    <sheet name="Outputs" sheetId="3" r:id="rId3"/>
    <sheet name="OutputFixed" sheetId="5" r:id="rId4"/>
    <sheet name="OutputVar" sheetId="6" r:id="rId5"/>
    <sheet name="OutputVarPct" sheetId="7" r:id="rId6"/>
    <sheet name="Dashboard" sheetId="4" r:id="rId7"/>
  </sheets>
  <definedNames>
    <definedName name="VBA_CopyRange">#REF!</definedName>
    <definedName name="VBA_CurrentScenario">#REF!</definedName>
    <definedName name="VBA_NPV">#REF!</definedName>
    <definedName name="VBA_Output">#REF!</definedName>
    <definedName name="VBA_ScenarioList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7" i="7" l="1"/>
  <c r="I77" i="7"/>
  <c r="H77" i="7"/>
  <c r="G77" i="7"/>
  <c r="J76" i="7"/>
  <c r="I76" i="7"/>
  <c r="H76" i="7"/>
  <c r="G76" i="7"/>
  <c r="J75" i="7"/>
  <c r="I75" i="7"/>
  <c r="H75" i="7"/>
  <c r="G75" i="7"/>
  <c r="BR71" i="7"/>
  <c r="BQ71" i="7"/>
  <c r="BP71" i="7"/>
  <c r="BO71" i="7"/>
  <c r="BN71" i="7"/>
  <c r="BM71" i="7"/>
  <c r="BL71" i="7"/>
  <c r="BK71" i="7"/>
  <c r="BJ71" i="7"/>
  <c r="BI71" i="7"/>
  <c r="BH71" i="7"/>
  <c r="BG71" i="7"/>
  <c r="BF71" i="7"/>
  <c r="BE71" i="7"/>
  <c r="BD71" i="7"/>
  <c r="BC71" i="7"/>
  <c r="BB71" i="7"/>
  <c r="BA71" i="7"/>
  <c r="AZ71" i="7"/>
  <c r="AY71" i="7"/>
  <c r="AX71" i="7"/>
  <c r="AW71" i="7"/>
  <c r="AV71" i="7"/>
  <c r="AU71" i="7"/>
  <c r="AT71" i="7"/>
  <c r="AS71" i="7"/>
  <c r="AR71" i="7"/>
  <c r="AQ71" i="7"/>
  <c r="AP71" i="7"/>
  <c r="AO71" i="7"/>
  <c r="AN71" i="7"/>
  <c r="AM71" i="7"/>
  <c r="AL71" i="7"/>
  <c r="AK71" i="7"/>
  <c r="AJ71" i="7"/>
  <c r="AI71" i="7"/>
  <c r="AH71" i="7"/>
  <c r="AG71" i="7"/>
  <c r="AF71" i="7"/>
  <c r="AE71" i="7"/>
  <c r="AD71" i="7"/>
  <c r="AC71" i="7"/>
  <c r="AB71" i="7"/>
  <c r="AA71" i="7"/>
  <c r="Z71" i="7"/>
  <c r="Y71" i="7"/>
  <c r="X71" i="7"/>
  <c r="W71" i="7"/>
  <c r="BR70" i="7"/>
  <c r="BQ70" i="7"/>
  <c r="BP70" i="7"/>
  <c r="BO70" i="7"/>
  <c r="BN70" i="7"/>
  <c r="BM70" i="7"/>
  <c r="BL70" i="7"/>
  <c r="BK70" i="7"/>
  <c r="BJ70" i="7"/>
  <c r="BI70" i="7"/>
  <c r="BH70" i="7"/>
  <c r="BG70" i="7"/>
  <c r="BF70" i="7"/>
  <c r="BE70" i="7"/>
  <c r="BD70" i="7"/>
  <c r="BC70" i="7"/>
  <c r="BB70" i="7"/>
  <c r="BA70" i="7"/>
  <c r="AZ70" i="7"/>
  <c r="AY70" i="7"/>
  <c r="AX70" i="7"/>
  <c r="AW70" i="7"/>
  <c r="AV70" i="7"/>
  <c r="AU70" i="7"/>
  <c r="AT70" i="7"/>
  <c r="AS70" i="7"/>
  <c r="AR70" i="7"/>
  <c r="AQ70" i="7"/>
  <c r="AP70" i="7"/>
  <c r="AO70" i="7"/>
  <c r="AN70" i="7"/>
  <c r="AM70" i="7"/>
  <c r="AL70" i="7"/>
  <c r="AK70" i="7"/>
  <c r="AJ70" i="7"/>
  <c r="AI70" i="7"/>
  <c r="AH70" i="7"/>
  <c r="AG70" i="7"/>
  <c r="AF70" i="7"/>
  <c r="AE70" i="7"/>
  <c r="AD70" i="7"/>
  <c r="AC70" i="7"/>
  <c r="AB70" i="7"/>
  <c r="AA70" i="7"/>
  <c r="Z70" i="7"/>
  <c r="Y70" i="7"/>
  <c r="X70" i="7"/>
  <c r="W70" i="7"/>
  <c r="J71" i="7"/>
  <c r="I71" i="7"/>
  <c r="H71" i="7"/>
  <c r="G71" i="7"/>
  <c r="J70" i="7"/>
  <c r="I70" i="7"/>
  <c r="H70" i="7"/>
  <c r="G70" i="7"/>
  <c r="BR68" i="7"/>
  <c r="BQ68" i="7"/>
  <c r="BP68" i="7"/>
  <c r="BO68" i="7"/>
  <c r="BN68" i="7"/>
  <c r="BM68" i="7"/>
  <c r="BL68" i="7"/>
  <c r="BK68" i="7"/>
  <c r="BJ68" i="7"/>
  <c r="BI68" i="7"/>
  <c r="BH68" i="7"/>
  <c r="BG68" i="7"/>
  <c r="BF68" i="7"/>
  <c r="BE68" i="7"/>
  <c r="BD68" i="7"/>
  <c r="BC68" i="7"/>
  <c r="BB68" i="7"/>
  <c r="BA68" i="7"/>
  <c r="AZ68" i="7"/>
  <c r="AY68" i="7"/>
  <c r="AX68" i="7"/>
  <c r="AW68" i="7"/>
  <c r="AV68" i="7"/>
  <c r="AU68" i="7"/>
  <c r="AT68" i="7"/>
  <c r="AS68" i="7"/>
  <c r="AR68" i="7"/>
  <c r="AQ68" i="7"/>
  <c r="AP68" i="7"/>
  <c r="AO68" i="7"/>
  <c r="AN68" i="7"/>
  <c r="AM68" i="7"/>
  <c r="AL68" i="7"/>
  <c r="AK68" i="7"/>
  <c r="AJ68" i="7"/>
  <c r="AI68" i="7"/>
  <c r="AH68" i="7"/>
  <c r="AG68" i="7"/>
  <c r="AF68" i="7"/>
  <c r="AE68" i="7"/>
  <c r="AD68" i="7"/>
  <c r="AC68" i="7"/>
  <c r="AB68" i="7"/>
  <c r="AA68" i="7"/>
  <c r="Z68" i="7"/>
  <c r="Y68" i="7"/>
  <c r="X68" i="7"/>
  <c r="W68" i="7"/>
  <c r="BR67" i="7"/>
  <c r="BQ67" i="7"/>
  <c r="BP67" i="7"/>
  <c r="BO67" i="7"/>
  <c r="BN67" i="7"/>
  <c r="BM67" i="7"/>
  <c r="BL67" i="7"/>
  <c r="BK67" i="7"/>
  <c r="BJ67" i="7"/>
  <c r="BI67" i="7"/>
  <c r="BH67" i="7"/>
  <c r="BG67" i="7"/>
  <c r="BF67" i="7"/>
  <c r="BE67" i="7"/>
  <c r="BD67" i="7"/>
  <c r="BC67" i="7"/>
  <c r="BB67" i="7"/>
  <c r="BA67" i="7"/>
  <c r="AZ67" i="7"/>
  <c r="AY67" i="7"/>
  <c r="AX67" i="7"/>
  <c r="AW67" i="7"/>
  <c r="AV67" i="7"/>
  <c r="AU67" i="7"/>
  <c r="AT67" i="7"/>
  <c r="AS67" i="7"/>
  <c r="AR67" i="7"/>
  <c r="AQ67" i="7"/>
  <c r="AP67" i="7"/>
  <c r="AO67" i="7"/>
  <c r="AN67" i="7"/>
  <c r="AM67" i="7"/>
  <c r="AL67" i="7"/>
  <c r="AK67" i="7"/>
  <c r="AJ67" i="7"/>
  <c r="AI67" i="7"/>
  <c r="AH67" i="7"/>
  <c r="AG67" i="7"/>
  <c r="AF67" i="7"/>
  <c r="AE67" i="7"/>
  <c r="AD67" i="7"/>
  <c r="AC67" i="7"/>
  <c r="AB67" i="7"/>
  <c r="AA67" i="7"/>
  <c r="Z67" i="7"/>
  <c r="Y67" i="7"/>
  <c r="X67" i="7"/>
  <c r="W67" i="7"/>
  <c r="BR66" i="7"/>
  <c r="BQ66" i="7"/>
  <c r="BP66" i="7"/>
  <c r="BO66" i="7"/>
  <c r="BN66" i="7"/>
  <c r="BM66" i="7"/>
  <c r="BL66" i="7"/>
  <c r="BK66" i="7"/>
  <c r="BJ66" i="7"/>
  <c r="BI66" i="7"/>
  <c r="BH66" i="7"/>
  <c r="BG66" i="7"/>
  <c r="BF66" i="7"/>
  <c r="BE66" i="7"/>
  <c r="BD66" i="7"/>
  <c r="BC66" i="7"/>
  <c r="BB66" i="7"/>
  <c r="BA66" i="7"/>
  <c r="AZ66" i="7"/>
  <c r="AY66" i="7"/>
  <c r="AX66" i="7"/>
  <c r="AW66" i="7"/>
  <c r="AV66" i="7"/>
  <c r="AU66" i="7"/>
  <c r="AT66" i="7"/>
  <c r="AS66" i="7"/>
  <c r="AR66" i="7"/>
  <c r="AQ66" i="7"/>
  <c r="AP66" i="7"/>
  <c r="AO66" i="7"/>
  <c r="AN66" i="7"/>
  <c r="AM66" i="7"/>
  <c r="AL66" i="7"/>
  <c r="AK66" i="7"/>
  <c r="AJ66" i="7"/>
  <c r="AI66" i="7"/>
  <c r="AH66" i="7"/>
  <c r="AG66" i="7"/>
  <c r="AF66" i="7"/>
  <c r="AE66" i="7"/>
  <c r="AD66" i="7"/>
  <c r="AC66" i="7"/>
  <c r="AB66" i="7"/>
  <c r="AA66" i="7"/>
  <c r="Z66" i="7"/>
  <c r="Y66" i="7"/>
  <c r="X66" i="7"/>
  <c r="W66" i="7"/>
  <c r="BR65" i="7"/>
  <c r="BQ65" i="7"/>
  <c r="BP65" i="7"/>
  <c r="BO65" i="7"/>
  <c r="BN65" i="7"/>
  <c r="BM65" i="7"/>
  <c r="BL65" i="7"/>
  <c r="BK65" i="7"/>
  <c r="BJ65" i="7"/>
  <c r="BI65" i="7"/>
  <c r="BH65" i="7"/>
  <c r="BG65" i="7"/>
  <c r="BF65" i="7"/>
  <c r="BE65" i="7"/>
  <c r="BD65" i="7"/>
  <c r="BC65" i="7"/>
  <c r="BB65" i="7"/>
  <c r="BA65" i="7"/>
  <c r="AZ65" i="7"/>
  <c r="AY65" i="7"/>
  <c r="AX65" i="7"/>
  <c r="AW65" i="7"/>
  <c r="AV65" i="7"/>
  <c r="AU65" i="7"/>
  <c r="AT65" i="7"/>
  <c r="AS65" i="7"/>
  <c r="AR65" i="7"/>
  <c r="AQ65" i="7"/>
  <c r="AP65" i="7"/>
  <c r="AO65" i="7"/>
  <c r="AN65" i="7"/>
  <c r="AM65" i="7"/>
  <c r="AL65" i="7"/>
  <c r="AK65" i="7"/>
  <c r="AJ65" i="7"/>
  <c r="AI65" i="7"/>
  <c r="AH65" i="7"/>
  <c r="AG65" i="7"/>
  <c r="AF65" i="7"/>
  <c r="AE65" i="7"/>
  <c r="AD65" i="7"/>
  <c r="AC65" i="7"/>
  <c r="AB65" i="7"/>
  <c r="AA65" i="7"/>
  <c r="Z65" i="7"/>
  <c r="Y65" i="7"/>
  <c r="X65" i="7"/>
  <c r="W65" i="7"/>
  <c r="BR64" i="7"/>
  <c r="BQ64" i="7"/>
  <c r="BP64" i="7"/>
  <c r="BO64" i="7"/>
  <c r="BN64" i="7"/>
  <c r="BM64" i="7"/>
  <c r="BL64" i="7"/>
  <c r="BK64" i="7"/>
  <c r="BJ64" i="7"/>
  <c r="BI64" i="7"/>
  <c r="BH64" i="7"/>
  <c r="BG64" i="7"/>
  <c r="BF64" i="7"/>
  <c r="BE64" i="7"/>
  <c r="BD64" i="7"/>
  <c r="BC64" i="7"/>
  <c r="BB64" i="7"/>
  <c r="BA64" i="7"/>
  <c r="AZ64" i="7"/>
  <c r="AY64" i="7"/>
  <c r="AX64" i="7"/>
  <c r="AW64" i="7"/>
  <c r="AV64" i="7"/>
  <c r="AU64" i="7"/>
  <c r="AT64" i="7"/>
  <c r="AS64" i="7"/>
  <c r="AR64" i="7"/>
  <c r="AQ64" i="7"/>
  <c r="AP64" i="7"/>
  <c r="AO64" i="7"/>
  <c r="AN64" i="7"/>
  <c r="AM64" i="7"/>
  <c r="AL64" i="7"/>
  <c r="AK64" i="7"/>
  <c r="AJ64" i="7"/>
  <c r="AI64" i="7"/>
  <c r="AH64" i="7"/>
  <c r="AG64" i="7"/>
  <c r="AF64" i="7"/>
  <c r="AE64" i="7"/>
  <c r="AD64" i="7"/>
  <c r="AC64" i="7"/>
  <c r="AB64" i="7"/>
  <c r="AA64" i="7"/>
  <c r="Z64" i="7"/>
  <c r="Y64" i="7"/>
  <c r="X64" i="7"/>
  <c r="W64" i="7"/>
  <c r="BR63" i="7"/>
  <c r="BQ63" i="7"/>
  <c r="BP63" i="7"/>
  <c r="BO63" i="7"/>
  <c r="BN63" i="7"/>
  <c r="BM63" i="7"/>
  <c r="BL63" i="7"/>
  <c r="BK63" i="7"/>
  <c r="BJ63" i="7"/>
  <c r="BI63" i="7"/>
  <c r="BH63" i="7"/>
  <c r="BG63" i="7"/>
  <c r="BF63" i="7"/>
  <c r="BE63" i="7"/>
  <c r="BD63" i="7"/>
  <c r="BC63" i="7"/>
  <c r="BB63" i="7"/>
  <c r="BA63" i="7"/>
  <c r="AZ63" i="7"/>
  <c r="AY63" i="7"/>
  <c r="AX63" i="7"/>
  <c r="AW63" i="7"/>
  <c r="AV63" i="7"/>
  <c r="AU63" i="7"/>
  <c r="AT63" i="7"/>
  <c r="AS63" i="7"/>
  <c r="AR63" i="7"/>
  <c r="AQ63" i="7"/>
  <c r="AP63" i="7"/>
  <c r="AO63" i="7"/>
  <c r="AN63" i="7"/>
  <c r="AM63" i="7"/>
  <c r="AL63" i="7"/>
  <c r="AK63" i="7"/>
  <c r="AJ63" i="7"/>
  <c r="AI63" i="7"/>
  <c r="AH63" i="7"/>
  <c r="AG63" i="7"/>
  <c r="AF63" i="7"/>
  <c r="AE63" i="7"/>
  <c r="AD63" i="7"/>
  <c r="AC63" i="7"/>
  <c r="AB63" i="7"/>
  <c r="AA63" i="7"/>
  <c r="Z63" i="7"/>
  <c r="Y63" i="7"/>
  <c r="X63" i="7"/>
  <c r="W63" i="7"/>
  <c r="BR62" i="7"/>
  <c r="BQ62" i="7"/>
  <c r="BP62" i="7"/>
  <c r="BO62" i="7"/>
  <c r="BN62" i="7"/>
  <c r="BM62" i="7"/>
  <c r="BL62" i="7"/>
  <c r="BK62" i="7"/>
  <c r="BJ62" i="7"/>
  <c r="BI62" i="7"/>
  <c r="BH62" i="7"/>
  <c r="BG62" i="7"/>
  <c r="BF62" i="7"/>
  <c r="BE62" i="7"/>
  <c r="BD62" i="7"/>
  <c r="BC62" i="7"/>
  <c r="BB62" i="7"/>
  <c r="BA62" i="7"/>
  <c r="AZ62" i="7"/>
  <c r="AY62" i="7"/>
  <c r="AX62" i="7"/>
  <c r="AW62" i="7"/>
  <c r="AV62" i="7"/>
  <c r="AU62" i="7"/>
  <c r="AT62" i="7"/>
  <c r="AS62" i="7"/>
  <c r="AR62" i="7"/>
  <c r="AQ62" i="7"/>
  <c r="AP62" i="7"/>
  <c r="AO62" i="7"/>
  <c r="AN62" i="7"/>
  <c r="AM62" i="7"/>
  <c r="AL62" i="7"/>
  <c r="AK62" i="7"/>
  <c r="AJ62" i="7"/>
  <c r="AI62" i="7"/>
  <c r="AH62" i="7"/>
  <c r="AG62" i="7"/>
  <c r="AF62" i="7"/>
  <c r="AE62" i="7"/>
  <c r="AD62" i="7"/>
  <c r="AC62" i="7"/>
  <c r="AB62" i="7"/>
  <c r="AA62" i="7"/>
  <c r="Z62" i="7"/>
  <c r="Y62" i="7"/>
  <c r="X62" i="7"/>
  <c r="W62" i="7"/>
  <c r="J68" i="7"/>
  <c r="I68" i="7"/>
  <c r="H68" i="7"/>
  <c r="G68" i="7"/>
  <c r="J67" i="7"/>
  <c r="I67" i="7"/>
  <c r="H67" i="7"/>
  <c r="G67" i="7"/>
  <c r="J66" i="7"/>
  <c r="I66" i="7"/>
  <c r="H66" i="7"/>
  <c r="G66" i="7"/>
  <c r="J65" i="7"/>
  <c r="I65" i="7"/>
  <c r="H65" i="7"/>
  <c r="G65" i="7"/>
  <c r="J64" i="7"/>
  <c r="I64" i="7"/>
  <c r="H64" i="7"/>
  <c r="G64" i="7"/>
  <c r="J63" i="7"/>
  <c r="I63" i="7"/>
  <c r="H63" i="7"/>
  <c r="G63" i="7"/>
  <c r="J62" i="7"/>
  <c r="I62" i="7"/>
  <c r="H62" i="7"/>
  <c r="G62" i="7"/>
  <c r="BR58" i="7"/>
  <c r="BQ58" i="7"/>
  <c r="BP58" i="7"/>
  <c r="BO58" i="7"/>
  <c r="BN58" i="7"/>
  <c r="BM58" i="7"/>
  <c r="BL58" i="7"/>
  <c r="BK58" i="7"/>
  <c r="BJ58" i="7"/>
  <c r="BI58" i="7"/>
  <c r="BH58" i="7"/>
  <c r="BG58" i="7"/>
  <c r="BF58" i="7"/>
  <c r="BE58" i="7"/>
  <c r="BD58" i="7"/>
  <c r="BC58" i="7"/>
  <c r="BB58" i="7"/>
  <c r="BA58" i="7"/>
  <c r="AZ58" i="7"/>
  <c r="AY58" i="7"/>
  <c r="AX58" i="7"/>
  <c r="AW58" i="7"/>
  <c r="AV58" i="7"/>
  <c r="AU58" i="7"/>
  <c r="AT58" i="7"/>
  <c r="AS58" i="7"/>
  <c r="AR58" i="7"/>
  <c r="AQ58" i="7"/>
  <c r="AP58" i="7"/>
  <c r="AO58" i="7"/>
  <c r="AN58" i="7"/>
  <c r="AM58" i="7"/>
  <c r="AL58" i="7"/>
  <c r="AK58" i="7"/>
  <c r="AJ58" i="7"/>
  <c r="AI58" i="7"/>
  <c r="AH58" i="7"/>
  <c r="AG58" i="7"/>
  <c r="AF58" i="7"/>
  <c r="AE58" i="7"/>
  <c r="AD58" i="7"/>
  <c r="AC58" i="7"/>
  <c r="AB58" i="7"/>
  <c r="AA58" i="7"/>
  <c r="Z58" i="7"/>
  <c r="Y58" i="7"/>
  <c r="X58" i="7"/>
  <c r="W58" i="7"/>
  <c r="BR57" i="7"/>
  <c r="BQ57" i="7"/>
  <c r="BP57" i="7"/>
  <c r="BO57" i="7"/>
  <c r="BN57" i="7"/>
  <c r="BM57" i="7"/>
  <c r="BL57" i="7"/>
  <c r="BK57" i="7"/>
  <c r="BJ57" i="7"/>
  <c r="BI57" i="7"/>
  <c r="BH57" i="7"/>
  <c r="BG57" i="7"/>
  <c r="BF57" i="7"/>
  <c r="BE57" i="7"/>
  <c r="BD57" i="7"/>
  <c r="BC57" i="7"/>
  <c r="BB57" i="7"/>
  <c r="BA57" i="7"/>
  <c r="AZ57" i="7"/>
  <c r="AY57" i="7"/>
  <c r="AX57" i="7"/>
  <c r="AW57" i="7"/>
  <c r="AV57" i="7"/>
  <c r="AU57" i="7"/>
  <c r="AT57" i="7"/>
  <c r="AS57" i="7"/>
  <c r="AR57" i="7"/>
  <c r="AQ57" i="7"/>
  <c r="AP57" i="7"/>
  <c r="AO57" i="7"/>
  <c r="AN57" i="7"/>
  <c r="AM57" i="7"/>
  <c r="AL57" i="7"/>
  <c r="AK57" i="7"/>
  <c r="AJ57" i="7"/>
  <c r="AI57" i="7"/>
  <c r="AH57" i="7"/>
  <c r="AG57" i="7"/>
  <c r="AF57" i="7"/>
  <c r="AE57" i="7"/>
  <c r="AD57" i="7"/>
  <c r="AC57" i="7"/>
  <c r="AB57" i="7"/>
  <c r="AA57" i="7"/>
  <c r="Z57" i="7"/>
  <c r="Y57" i="7"/>
  <c r="X57" i="7"/>
  <c r="W57" i="7"/>
  <c r="BR56" i="7"/>
  <c r="BQ56" i="7"/>
  <c r="BP56" i="7"/>
  <c r="BO56" i="7"/>
  <c r="BN56" i="7"/>
  <c r="BM56" i="7"/>
  <c r="BL56" i="7"/>
  <c r="BK56" i="7"/>
  <c r="BJ56" i="7"/>
  <c r="BI56" i="7"/>
  <c r="BH56" i="7"/>
  <c r="BG56" i="7"/>
  <c r="BF56" i="7"/>
  <c r="BE56" i="7"/>
  <c r="BD56" i="7"/>
  <c r="BC56" i="7"/>
  <c r="BB56" i="7"/>
  <c r="BA56" i="7"/>
  <c r="AZ56" i="7"/>
  <c r="AY56" i="7"/>
  <c r="AX56" i="7"/>
  <c r="AW56" i="7"/>
  <c r="AV56" i="7"/>
  <c r="AU56" i="7"/>
  <c r="AT56" i="7"/>
  <c r="AS56" i="7"/>
  <c r="AR56" i="7"/>
  <c r="AQ56" i="7"/>
  <c r="AP56" i="7"/>
  <c r="AO56" i="7"/>
  <c r="AN56" i="7"/>
  <c r="AM56" i="7"/>
  <c r="AL56" i="7"/>
  <c r="AK56" i="7"/>
  <c r="AJ56" i="7"/>
  <c r="AI56" i="7"/>
  <c r="AH56" i="7"/>
  <c r="AG56" i="7"/>
  <c r="AF56" i="7"/>
  <c r="AE56" i="7"/>
  <c r="AD56" i="7"/>
  <c r="AC56" i="7"/>
  <c r="AB56" i="7"/>
  <c r="AA56" i="7"/>
  <c r="Z56" i="7"/>
  <c r="Y56" i="7"/>
  <c r="X56" i="7"/>
  <c r="W56" i="7"/>
  <c r="J58" i="7"/>
  <c r="I58" i="7"/>
  <c r="H58" i="7"/>
  <c r="G58" i="7"/>
  <c r="J57" i="7"/>
  <c r="I57" i="7"/>
  <c r="H57" i="7"/>
  <c r="G57" i="7"/>
  <c r="J56" i="7"/>
  <c r="I56" i="7"/>
  <c r="H56" i="7"/>
  <c r="G56" i="7"/>
  <c r="BR54" i="7"/>
  <c r="BQ54" i="7"/>
  <c r="BP54" i="7"/>
  <c r="BO54" i="7"/>
  <c r="BN54" i="7"/>
  <c r="BM54" i="7"/>
  <c r="BL54" i="7"/>
  <c r="BK54" i="7"/>
  <c r="BJ54" i="7"/>
  <c r="BI54" i="7"/>
  <c r="BH54" i="7"/>
  <c r="BG54" i="7"/>
  <c r="BF54" i="7"/>
  <c r="BE54" i="7"/>
  <c r="BD54" i="7"/>
  <c r="BC54" i="7"/>
  <c r="BB54" i="7"/>
  <c r="BA54" i="7"/>
  <c r="AZ54" i="7"/>
  <c r="AY54" i="7"/>
  <c r="AX54" i="7"/>
  <c r="AW54" i="7"/>
  <c r="AV54" i="7"/>
  <c r="AU54" i="7"/>
  <c r="AT54" i="7"/>
  <c r="AS54" i="7"/>
  <c r="AR54" i="7"/>
  <c r="AQ54" i="7"/>
  <c r="AP54" i="7"/>
  <c r="AO54" i="7"/>
  <c r="AN54" i="7"/>
  <c r="AM54" i="7"/>
  <c r="AL54" i="7"/>
  <c r="AK54" i="7"/>
  <c r="AJ54" i="7"/>
  <c r="AI54" i="7"/>
  <c r="AH54" i="7"/>
  <c r="AG54" i="7"/>
  <c r="AF54" i="7"/>
  <c r="AE54" i="7"/>
  <c r="AD54" i="7"/>
  <c r="AC54" i="7"/>
  <c r="AB54" i="7"/>
  <c r="AA54" i="7"/>
  <c r="Z54" i="7"/>
  <c r="Y54" i="7"/>
  <c r="X54" i="7"/>
  <c r="W54" i="7"/>
  <c r="J54" i="7"/>
  <c r="I54" i="7"/>
  <c r="H54" i="7"/>
  <c r="G54" i="7"/>
  <c r="BR52" i="7"/>
  <c r="BQ52" i="7"/>
  <c r="BP52" i="7"/>
  <c r="BO52" i="7"/>
  <c r="BN52" i="7"/>
  <c r="BM52" i="7"/>
  <c r="BL52" i="7"/>
  <c r="BK52" i="7"/>
  <c r="BJ52" i="7"/>
  <c r="BI52" i="7"/>
  <c r="BH52" i="7"/>
  <c r="BG52" i="7"/>
  <c r="BF52" i="7"/>
  <c r="BE52" i="7"/>
  <c r="BD52" i="7"/>
  <c r="BC52" i="7"/>
  <c r="BB52" i="7"/>
  <c r="BA52" i="7"/>
  <c r="AZ52" i="7"/>
  <c r="AY52" i="7"/>
  <c r="AX52" i="7"/>
  <c r="AW52" i="7"/>
  <c r="AV52" i="7"/>
  <c r="AU52" i="7"/>
  <c r="AT52" i="7"/>
  <c r="AS52" i="7"/>
  <c r="AR52" i="7"/>
  <c r="AQ52" i="7"/>
  <c r="AP52" i="7"/>
  <c r="AO52" i="7"/>
  <c r="AN52" i="7"/>
  <c r="AM52" i="7"/>
  <c r="AL52" i="7"/>
  <c r="AK52" i="7"/>
  <c r="AJ52" i="7"/>
  <c r="AI52" i="7"/>
  <c r="AH52" i="7"/>
  <c r="AG52" i="7"/>
  <c r="AF52" i="7"/>
  <c r="AE52" i="7"/>
  <c r="AD52" i="7"/>
  <c r="AC52" i="7"/>
  <c r="AB52" i="7"/>
  <c r="AA52" i="7"/>
  <c r="Z52" i="7"/>
  <c r="Y52" i="7"/>
  <c r="X52" i="7"/>
  <c r="W52" i="7"/>
  <c r="J52" i="7"/>
  <c r="I52" i="7"/>
  <c r="H52" i="7"/>
  <c r="G52" i="7"/>
  <c r="BR50" i="7"/>
  <c r="BQ50" i="7"/>
  <c r="BP50" i="7"/>
  <c r="BO50" i="7"/>
  <c r="BN50" i="7"/>
  <c r="BM50" i="7"/>
  <c r="BL50" i="7"/>
  <c r="BK50" i="7"/>
  <c r="BJ50" i="7"/>
  <c r="BI50" i="7"/>
  <c r="BH50" i="7"/>
  <c r="BG50" i="7"/>
  <c r="BF50" i="7"/>
  <c r="BE50" i="7"/>
  <c r="BD50" i="7"/>
  <c r="BC50" i="7"/>
  <c r="BB50" i="7"/>
  <c r="BA50" i="7"/>
  <c r="AZ50" i="7"/>
  <c r="AY50" i="7"/>
  <c r="AX50" i="7"/>
  <c r="AW50" i="7"/>
  <c r="AV50" i="7"/>
  <c r="AU50" i="7"/>
  <c r="AT50" i="7"/>
  <c r="AS50" i="7"/>
  <c r="AR50" i="7"/>
  <c r="AQ50" i="7"/>
  <c r="AP50" i="7"/>
  <c r="AO50" i="7"/>
  <c r="AN50" i="7"/>
  <c r="AM50" i="7"/>
  <c r="AL50" i="7"/>
  <c r="AK50" i="7"/>
  <c r="AJ50" i="7"/>
  <c r="AI50" i="7"/>
  <c r="AH50" i="7"/>
  <c r="AG50" i="7"/>
  <c r="AF50" i="7"/>
  <c r="AE50" i="7"/>
  <c r="AD50" i="7"/>
  <c r="AC50" i="7"/>
  <c r="AB50" i="7"/>
  <c r="AA50" i="7"/>
  <c r="Z50" i="7"/>
  <c r="Y50" i="7"/>
  <c r="X50" i="7"/>
  <c r="W50" i="7"/>
  <c r="BR49" i="7"/>
  <c r="BQ49" i="7"/>
  <c r="BP49" i="7"/>
  <c r="BO49" i="7"/>
  <c r="BN49" i="7"/>
  <c r="BM49" i="7"/>
  <c r="BL49" i="7"/>
  <c r="BK49" i="7"/>
  <c r="BJ49" i="7"/>
  <c r="BI49" i="7"/>
  <c r="BH49" i="7"/>
  <c r="BG49" i="7"/>
  <c r="BF49" i="7"/>
  <c r="BE49" i="7"/>
  <c r="BD49" i="7"/>
  <c r="BC49" i="7"/>
  <c r="BB49" i="7"/>
  <c r="BA49" i="7"/>
  <c r="AZ49" i="7"/>
  <c r="AY49" i="7"/>
  <c r="AX49" i="7"/>
  <c r="AW49" i="7"/>
  <c r="AV49" i="7"/>
  <c r="AU49" i="7"/>
  <c r="AT49" i="7"/>
  <c r="AS49" i="7"/>
  <c r="AR49" i="7"/>
  <c r="AQ49" i="7"/>
  <c r="AP49" i="7"/>
  <c r="AO49" i="7"/>
  <c r="AN49" i="7"/>
  <c r="AM49" i="7"/>
  <c r="AL49" i="7"/>
  <c r="AK49" i="7"/>
  <c r="AJ49" i="7"/>
  <c r="AI49" i="7"/>
  <c r="AH49" i="7"/>
  <c r="AG49" i="7"/>
  <c r="AF49" i="7"/>
  <c r="AE49" i="7"/>
  <c r="AD49" i="7"/>
  <c r="AC49" i="7"/>
  <c r="AB49" i="7"/>
  <c r="AA49" i="7"/>
  <c r="Z49" i="7"/>
  <c r="Y49" i="7"/>
  <c r="X49" i="7"/>
  <c r="W49" i="7"/>
  <c r="BR48" i="7"/>
  <c r="BQ48" i="7"/>
  <c r="BP48" i="7"/>
  <c r="BO48" i="7"/>
  <c r="BN48" i="7"/>
  <c r="BM48" i="7"/>
  <c r="BL48" i="7"/>
  <c r="BK48" i="7"/>
  <c r="BJ48" i="7"/>
  <c r="BI48" i="7"/>
  <c r="BH48" i="7"/>
  <c r="BG48" i="7"/>
  <c r="BF48" i="7"/>
  <c r="BE48" i="7"/>
  <c r="BD48" i="7"/>
  <c r="BC48" i="7"/>
  <c r="BB48" i="7"/>
  <c r="BA48" i="7"/>
  <c r="AZ48" i="7"/>
  <c r="AY48" i="7"/>
  <c r="AX48" i="7"/>
  <c r="AW48" i="7"/>
  <c r="AV48" i="7"/>
  <c r="AU48" i="7"/>
  <c r="AT48" i="7"/>
  <c r="AS48" i="7"/>
  <c r="AR48" i="7"/>
  <c r="AQ48" i="7"/>
  <c r="AP48" i="7"/>
  <c r="AO48" i="7"/>
  <c r="AN48" i="7"/>
  <c r="AM48" i="7"/>
  <c r="AL48" i="7"/>
  <c r="AK48" i="7"/>
  <c r="AJ48" i="7"/>
  <c r="AI48" i="7"/>
  <c r="AH48" i="7"/>
  <c r="AG48" i="7"/>
  <c r="AF48" i="7"/>
  <c r="AE48" i="7"/>
  <c r="AD48" i="7"/>
  <c r="AC48" i="7"/>
  <c r="AB48" i="7"/>
  <c r="AA48" i="7"/>
  <c r="Z48" i="7"/>
  <c r="Y48" i="7"/>
  <c r="X48" i="7"/>
  <c r="W48" i="7"/>
  <c r="BR47" i="7"/>
  <c r="BQ47" i="7"/>
  <c r="BP47" i="7"/>
  <c r="BO47" i="7"/>
  <c r="BN47" i="7"/>
  <c r="BM47" i="7"/>
  <c r="BL47" i="7"/>
  <c r="BK47" i="7"/>
  <c r="BJ47" i="7"/>
  <c r="BI47" i="7"/>
  <c r="BH47" i="7"/>
  <c r="BG47" i="7"/>
  <c r="BF47" i="7"/>
  <c r="BE47" i="7"/>
  <c r="BD47" i="7"/>
  <c r="BC47" i="7"/>
  <c r="BB47" i="7"/>
  <c r="BA47" i="7"/>
  <c r="AZ47" i="7"/>
  <c r="AY47" i="7"/>
  <c r="AX47" i="7"/>
  <c r="AW47" i="7"/>
  <c r="AV47" i="7"/>
  <c r="AU47" i="7"/>
  <c r="AT47" i="7"/>
  <c r="AS47" i="7"/>
  <c r="AR47" i="7"/>
  <c r="AQ47" i="7"/>
  <c r="AP47" i="7"/>
  <c r="AO47" i="7"/>
  <c r="AN47" i="7"/>
  <c r="AM47" i="7"/>
  <c r="AL47" i="7"/>
  <c r="AK47" i="7"/>
  <c r="AJ47" i="7"/>
  <c r="AI47" i="7"/>
  <c r="AH47" i="7"/>
  <c r="AG47" i="7"/>
  <c r="AF47" i="7"/>
  <c r="AE47" i="7"/>
  <c r="AD47" i="7"/>
  <c r="AC47" i="7"/>
  <c r="AB47" i="7"/>
  <c r="AA47" i="7"/>
  <c r="Z47" i="7"/>
  <c r="Y47" i="7"/>
  <c r="X47" i="7"/>
  <c r="W47" i="7"/>
  <c r="J50" i="7"/>
  <c r="I50" i="7"/>
  <c r="H50" i="7"/>
  <c r="G50" i="7"/>
  <c r="J49" i="7"/>
  <c r="I49" i="7"/>
  <c r="H49" i="7"/>
  <c r="G49" i="7"/>
  <c r="J48" i="7"/>
  <c r="I48" i="7"/>
  <c r="H48" i="7"/>
  <c r="G48" i="7"/>
  <c r="J47" i="7"/>
  <c r="I47" i="7"/>
  <c r="H47" i="7"/>
  <c r="G47" i="7"/>
  <c r="BR45" i="7"/>
  <c r="BQ45" i="7"/>
  <c r="BP45" i="7"/>
  <c r="BO45" i="7"/>
  <c r="BN45" i="7"/>
  <c r="BM45" i="7"/>
  <c r="BL45" i="7"/>
  <c r="BK45" i="7"/>
  <c r="BJ45" i="7"/>
  <c r="BI45" i="7"/>
  <c r="BH45" i="7"/>
  <c r="BG45" i="7"/>
  <c r="BF45" i="7"/>
  <c r="BE45" i="7"/>
  <c r="BD45" i="7"/>
  <c r="BC45" i="7"/>
  <c r="BB45" i="7"/>
  <c r="BA45" i="7"/>
  <c r="AZ45" i="7"/>
  <c r="AY45" i="7"/>
  <c r="AX45" i="7"/>
  <c r="AW45" i="7"/>
  <c r="AV45" i="7"/>
  <c r="AU45" i="7"/>
  <c r="AT45" i="7"/>
  <c r="AS45" i="7"/>
  <c r="AR45" i="7"/>
  <c r="AQ45" i="7"/>
  <c r="AP45" i="7"/>
  <c r="AO45" i="7"/>
  <c r="AN45" i="7"/>
  <c r="AM45" i="7"/>
  <c r="AL45" i="7"/>
  <c r="AK45" i="7"/>
  <c r="AJ45" i="7"/>
  <c r="AI45" i="7"/>
  <c r="AH45" i="7"/>
  <c r="AG45" i="7"/>
  <c r="AF45" i="7"/>
  <c r="AE45" i="7"/>
  <c r="AD45" i="7"/>
  <c r="AC45" i="7"/>
  <c r="AB45" i="7"/>
  <c r="AA45" i="7"/>
  <c r="Z45" i="7"/>
  <c r="Y45" i="7"/>
  <c r="X45" i="7"/>
  <c r="W45" i="7"/>
  <c r="BR44" i="7"/>
  <c r="BQ44" i="7"/>
  <c r="BP44" i="7"/>
  <c r="BO44" i="7"/>
  <c r="BN44" i="7"/>
  <c r="BM44" i="7"/>
  <c r="BL44" i="7"/>
  <c r="BK44" i="7"/>
  <c r="BJ44" i="7"/>
  <c r="BI44" i="7"/>
  <c r="BH44" i="7"/>
  <c r="BG44" i="7"/>
  <c r="BF44" i="7"/>
  <c r="BE44" i="7"/>
  <c r="BD44" i="7"/>
  <c r="BC44" i="7"/>
  <c r="BB44" i="7"/>
  <c r="BA44" i="7"/>
  <c r="AZ44" i="7"/>
  <c r="AY44" i="7"/>
  <c r="AX44" i="7"/>
  <c r="AW44" i="7"/>
  <c r="AV44" i="7"/>
  <c r="AU44" i="7"/>
  <c r="AT44" i="7"/>
  <c r="AS44" i="7"/>
  <c r="AR44" i="7"/>
  <c r="AQ44" i="7"/>
  <c r="AP44" i="7"/>
  <c r="AO44" i="7"/>
  <c r="AN44" i="7"/>
  <c r="AM44" i="7"/>
  <c r="AL44" i="7"/>
  <c r="AK44" i="7"/>
  <c r="AJ44" i="7"/>
  <c r="AI44" i="7"/>
  <c r="AH44" i="7"/>
  <c r="AG44" i="7"/>
  <c r="AF44" i="7"/>
  <c r="AE44" i="7"/>
  <c r="AD44" i="7"/>
  <c r="AC44" i="7"/>
  <c r="AB44" i="7"/>
  <c r="AA44" i="7"/>
  <c r="Z44" i="7"/>
  <c r="Y44" i="7"/>
  <c r="X44" i="7"/>
  <c r="W44" i="7"/>
  <c r="BR43" i="7"/>
  <c r="BQ43" i="7"/>
  <c r="BP43" i="7"/>
  <c r="BO43" i="7"/>
  <c r="BN43" i="7"/>
  <c r="BM43" i="7"/>
  <c r="BL43" i="7"/>
  <c r="BK43" i="7"/>
  <c r="BJ43" i="7"/>
  <c r="BI43" i="7"/>
  <c r="BH43" i="7"/>
  <c r="BG43" i="7"/>
  <c r="BF43" i="7"/>
  <c r="BE43" i="7"/>
  <c r="BD43" i="7"/>
  <c r="BC43" i="7"/>
  <c r="BB43" i="7"/>
  <c r="BA43" i="7"/>
  <c r="AZ43" i="7"/>
  <c r="AY43" i="7"/>
  <c r="AX43" i="7"/>
  <c r="AW43" i="7"/>
  <c r="AV43" i="7"/>
  <c r="AU43" i="7"/>
  <c r="AT43" i="7"/>
  <c r="AS43" i="7"/>
  <c r="AR43" i="7"/>
  <c r="AQ43" i="7"/>
  <c r="AP43" i="7"/>
  <c r="AO43" i="7"/>
  <c r="AN43" i="7"/>
  <c r="AM43" i="7"/>
  <c r="AL43" i="7"/>
  <c r="AK43" i="7"/>
  <c r="AJ43" i="7"/>
  <c r="AI43" i="7"/>
  <c r="AH43" i="7"/>
  <c r="AG43" i="7"/>
  <c r="AF43" i="7"/>
  <c r="AE43" i="7"/>
  <c r="AD43" i="7"/>
  <c r="AC43" i="7"/>
  <c r="AB43" i="7"/>
  <c r="AA43" i="7"/>
  <c r="Z43" i="7"/>
  <c r="Y43" i="7"/>
  <c r="X43" i="7"/>
  <c r="W43" i="7"/>
  <c r="J45" i="7"/>
  <c r="I45" i="7"/>
  <c r="H45" i="7"/>
  <c r="G45" i="7"/>
  <c r="J44" i="7"/>
  <c r="I44" i="7"/>
  <c r="H44" i="7"/>
  <c r="G44" i="7"/>
  <c r="J43" i="7"/>
  <c r="I43" i="7"/>
  <c r="H43" i="7"/>
  <c r="G43" i="7"/>
  <c r="BR41" i="7"/>
  <c r="BQ41" i="7"/>
  <c r="BP41" i="7"/>
  <c r="BO41" i="7"/>
  <c r="BN41" i="7"/>
  <c r="BM41" i="7"/>
  <c r="BL41" i="7"/>
  <c r="BK41" i="7"/>
  <c r="BJ41" i="7"/>
  <c r="BI41" i="7"/>
  <c r="BH41" i="7"/>
  <c r="BG41" i="7"/>
  <c r="BF41" i="7"/>
  <c r="BE41" i="7"/>
  <c r="BD41" i="7"/>
  <c r="BC41" i="7"/>
  <c r="BB41" i="7"/>
  <c r="BA41" i="7"/>
  <c r="AZ41" i="7"/>
  <c r="AY41" i="7"/>
  <c r="AX41" i="7"/>
  <c r="AW41" i="7"/>
  <c r="AV41" i="7"/>
  <c r="AU41" i="7"/>
  <c r="AT41" i="7"/>
  <c r="AS41" i="7"/>
  <c r="AR41" i="7"/>
  <c r="AQ41" i="7"/>
  <c r="AP41" i="7"/>
  <c r="AO41" i="7"/>
  <c r="AN41" i="7"/>
  <c r="AM41" i="7"/>
  <c r="AL41" i="7"/>
  <c r="AK41" i="7"/>
  <c r="AJ41" i="7"/>
  <c r="AI41" i="7"/>
  <c r="AH41" i="7"/>
  <c r="AG41" i="7"/>
  <c r="AF41" i="7"/>
  <c r="AE41" i="7"/>
  <c r="AD41" i="7"/>
  <c r="AC41" i="7"/>
  <c r="AB41" i="7"/>
  <c r="AA41" i="7"/>
  <c r="Z41" i="7"/>
  <c r="Y41" i="7"/>
  <c r="X41" i="7"/>
  <c r="W41" i="7"/>
  <c r="J41" i="7"/>
  <c r="I41" i="7"/>
  <c r="H41" i="7"/>
  <c r="G41" i="7"/>
  <c r="BR37" i="7"/>
  <c r="BQ37" i="7"/>
  <c r="BP37" i="7"/>
  <c r="BO37" i="7"/>
  <c r="BN37" i="7"/>
  <c r="BM37" i="7"/>
  <c r="BL37" i="7"/>
  <c r="BK37" i="7"/>
  <c r="BJ37" i="7"/>
  <c r="BI37" i="7"/>
  <c r="BH37" i="7"/>
  <c r="BG37" i="7"/>
  <c r="BF37" i="7"/>
  <c r="BE37" i="7"/>
  <c r="BD37" i="7"/>
  <c r="BC37" i="7"/>
  <c r="BB37" i="7"/>
  <c r="BA37" i="7"/>
  <c r="AZ37" i="7"/>
  <c r="AY37" i="7"/>
  <c r="AX37" i="7"/>
  <c r="AW37" i="7"/>
  <c r="AV37" i="7"/>
  <c r="AU37" i="7"/>
  <c r="AT37" i="7"/>
  <c r="AS37" i="7"/>
  <c r="AR37" i="7"/>
  <c r="AQ37" i="7"/>
  <c r="AP37" i="7"/>
  <c r="AO37" i="7"/>
  <c r="AN37" i="7"/>
  <c r="AM37" i="7"/>
  <c r="AL37" i="7"/>
  <c r="AK37" i="7"/>
  <c r="AJ37" i="7"/>
  <c r="AI37" i="7"/>
  <c r="AH37" i="7"/>
  <c r="AG37" i="7"/>
  <c r="AF37" i="7"/>
  <c r="AE37" i="7"/>
  <c r="AD37" i="7"/>
  <c r="AC37" i="7"/>
  <c r="AB37" i="7"/>
  <c r="AA37" i="7"/>
  <c r="Z37" i="7"/>
  <c r="Y37" i="7"/>
  <c r="X37" i="7"/>
  <c r="W37" i="7"/>
  <c r="BR36" i="7"/>
  <c r="BQ36" i="7"/>
  <c r="BP36" i="7"/>
  <c r="BO36" i="7"/>
  <c r="BN36" i="7"/>
  <c r="BM36" i="7"/>
  <c r="BL36" i="7"/>
  <c r="BK36" i="7"/>
  <c r="BJ36" i="7"/>
  <c r="BI36" i="7"/>
  <c r="BH36" i="7"/>
  <c r="BG36" i="7"/>
  <c r="BF36" i="7"/>
  <c r="BE36" i="7"/>
  <c r="BD36" i="7"/>
  <c r="BC36" i="7"/>
  <c r="BB36" i="7"/>
  <c r="BA36" i="7"/>
  <c r="AZ36" i="7"/>
  <c r="AY36" i="7"/>
  <c r="AX36" i="7"/>
  <c r="AW36" i="7"/>
  <c r="AV36" i="7"/>
  <c r="AU36" i="7"/>
  <c r="AT36" i="7"/>
  <c r="AS36" i="7"/>
  <c r="AR36" i="7"/>
  <c r="AQ36" i="7"/>
  <c r="AP36" i="7"/>
  <c r="AO36" i="7"/>
  <c r="AN36" i="7"/>
  <c r="AM36" i="7"/>
  <c r="AL36" i="7"/>
  <c r="AK36" i="7"/>
  <c r="AJ36" i="7"/>
  <c r="AI36" i="7"/>
  <c r="AH36" i="7"/>
  <c r="AG36" i="7"/>
  <c r="AF36" i="7"/>
  <c r="AE36" i="7"/>
  <c r="AD36" i="7"/>
  <c r="AC36" i="7"/>
  <c r="AB36" i="7"/>
  <c r="AA36" i="7"/>
  <c r="Z36" i="7"/>
  <c r="Y36" i="7"/>
  <c r="X36" i="7"/>
  <c r="W36" i="7"/>
  <c r="BR35" i="7"/>
  <c r="BQ35" i="7"/>
  <c r="BP35" i="7"/>
  <c r="BO35" i="7"/>
  <c r="BN35" i="7"/>
  <c r="BM35" i="7"/>
  <c r="BL35" i="7"/>
  <c r="BK35" i="7"/>
  <c r="BJ35" i="7"/>
  <c r="BI35" i="7"/>
  <c r="BH35" i="7"/>
  <c r="BG35" i="7"/>
  <c r="BF35" i="7"/>
  <c r="BE35" i="7"/>
  <c r="BD35" i="7"/>
  <c r="BC35" i="7"/>
  <c r="BB35" i="7"/>
  <c r="BA35" i="7"/>
  <c r="AZ35" i="7"/>
  <c r="AY35" i="7"/>
  <c r="AX35" i="7"/>
  <c r="AW35" i="7"/>
  <c r="AV35" i="7"/>
  <c r="AU35" i="7"/>
  <c r="AT35" i="7"/>
  <c r="AS35" i="7"/>
  <c r="AR35" i="7"/>
  <c r="AQ35" i="7"/>
  <c r="AP35" i="7"/>
  <c r="AO35" i="7"/>
  <c r="AN35" i="7"/>
  <c r="AM35" i="7"/>
  <c r="AL35" i="7"/>
  <c r="AK35" i="7"/>
  <c r="AJ35" i="7"/>
  <c r="AI35" i="7"/>
  <c r="AH35" i="7"/>
  <c r="AG35" i="7"/>
  <c r="AF35" i="7"/>
  <c r="AE35" i="7"/>
  <c r="AD35" i="7"/>
  <c r="AC35" i="7"/>
  <c r="AB35" i="7"/>
  <c r="AA35" i="7"/>
  <c r="Z35" i="7"/>
  <c r="Y35" i="7"/>
  <c r="X35" i="7"/>
  <c r="W35" i="7"/>
  <c r="BR34" i="7"/>
  <c r="BQ34" i="7"/>
  <c r="BP34" i="7"/>
  <c r="BO34" i="7"/>
  <c r="BN34" i="7"/>
  <c r="BM34" i="7"/>
  <c r="BL34" i="7"/>
  <c r="BK34" i="7"/>
  <c r="BJ34" i="7"/>
  <c r="BI34" i="7"/>
  <c r="BH34" i="7"/>
  <c r="BG34" i="7"/>
  <c r="BF34" i="7"/>
  <c r="BE34" i="7"/>
  <c r="BD34" i="7"/>
  <c r="BC34" i="7"/>
  <c r="BB34" i="7"/>
  <c r="BA34" i="7"/>
  <c r="AZ34" i="7"/>
  <c r="AY34" i="7"/>
  <c r="AX34" i="7"/>
  <c r="AW34" i="7"/>
  <c r="AV34" i="7"/>
  <c r="AU34" i="7"/>
  <c r="AT34" i="7"/>
  <c r="AS34" i="7"/>
  <c r="AR34" i="7"/>
  <c r="AQ34" i="7"/>
  <c r="AP34" i="7"/>
  <c r="AO34" i="7"/>
  <c r="AN34" i="7"/>
  <c r="AM34" i="7"/>
  <c r="AL34" i="7"/>
  <c r="AK34" i="7"/>
  <c r="AJ34" i="7"/>
  <c r="AI34" i="7"/>
  <c r="AH34" i="7"/>
  <c r="AG34" i="7"/>
  <c r="AF34" i="7"/>
  <c r="AE34" i="7"/>
  <c r="AD34" i="7"/>
  <c r="AC34" i="7"/>
  <c r="AB34" i="7"/>
  <c r="AA34" i="7"/>
  <c r="Z34" i="7"/>
  <c r="Y34" i="7"/>
  <c r="X34" i="7"/>
  <c r="W34" i="7"/>
  <c r="BR33" i="7"/>
  <c r="BQ33" i="7"/>
  <c r="BP33" i="7"/>
  <c r="BO33" i="7"/>
  <c r="BN33" i="7"/>
  <c r="BM33" i="7"/>
  <c r="BL33" i="7"/>
  <c r="BK33" i="7"/>
  <c r="BJ33" i="7"/>
  <c r="BI33" i="7"/>
  <c r="BH33" i="7"/>
  <c r="BG33" i="7"/>
  <c r="BF33" i="7"/>
  <c r="BE33" i="7"/>
  <c r="BD33" i="7"/>
  <c r="BC33" i="7"/>
  <c r="BB33" i="7"/>
  <c r="BA33" i="7"/>
  <c r="AZ33" i="7"/>
  <c r="AY33" i="7"/>
  <c r="AX33" i="7"/>
  <c r="AW33" i="7"/>
  <c r="AV33" i="7"/>
  <c r="AU33" i="7"/>
  <c r="AT33" i="7"/>
  <c r="AS33" i="7"/>
  <c r="AR33" i="7"/>
  <c r="AQ33" i="7"/>
  <c r="AP33" i="7"/>
  <c r="AO33" i="7"/>
  <c r="AN33" i="7"/>
  <c r="AM33" i="7"/>
  <c r="AL33" i="7"/>
  <c r="AK33" i="7"/>
  <c r="AJ33" i="7"/>
  <c r="AI33" i="7"/>
  <c r="AH33" i="7"/>
  <c r="AG33" i="7"/>
  <c r="AF33" i="7"/>
  <c r="AE33" i="7"/>
  <c r="AD33" i="7"/>
  <c r="AC33" i="7"/>
  <c r="AB33" i="7"/>
  <c r="AA33" i="7"/>
  <c r="Z33" i="7"/>
  <c r="Y33" i="7"/>
  <c r="X33" i="7"/>
  <c r="W33" i="7"/>
  <c r="BR32" i="7"/>
  <c r="BQ32" i="7"/>
  <c r="BP32" i="7"/>
  <c r="BO32" i="7"/>
  <c r="BN32" i="7"/>
  <c r="BM32" i="7"/>
  <c r="BL32" i="7"/>
  <c r="BK32" i="7"/>
  <c r="BJ32" i="7"/>
  <c r="BI32" i="7"/>
  <c r="BH32" i="7"/>
  <c r="BG32" i="7"/>
  <c r="BF32" i="7"/>
  <c r="BE32" i="7"/>
  <c r="BD32" i="7"/>
  <c r="BC32" i="7"/>
  <c r="BB32" i="7"/>
  <c r="BA32" i="7"/>
  <c r="AZ32" i="7"/>
  <c r="AY32" i="7"/>
  <c r="AX32" i="7"/>
  <c r="AW32" i="7"/>
  <c r="AV32" i="7"/>
  <c r="AU32" i="7"/>
  <c r="AT32" i="7"/>
  <c r="AS32" i="7"/>
  <c r="AR32" i="7"/>
  <c r="AQ32" i="7"/>
  <c r="AP32" i="7"/>
  <c r="AO32" i="7"/>
  <c r="AN32" i="7"/>
  <c r="AM32" i="7"/>
  <c r="AL32" i="7"/>
  <c r="AK32" i="7"/>
  <c r="AJ32" i="7"/>
  <c r="AI32" i="7"/>
  <c r="AH32" i="7"/>
  <c r="AG32" i="7"/>
  <c r="AF32" i="7"/>
  <c r="AE32" i="7"/>
  <c r="AD32" i="7"/>
  <c r="AC32" i="7"/>
  <c r="AB32" i="7"/>
  <c r="AA32" i="7"/>
  <c r="Z32" i="7"/>
  <c r="Y32" i="7"/>
  <c r="X32" i="7"/>
  <c r="W32" i="7"/>
  <c r="BR31" i="7"/>
  <c r="BQ31" i="7"/>
  <c r="BP31" i="7"/>
  <c r="BO31" i="7"/>
  <c r="BN31" i="7"/>
  <c r="BM31" i="7"/>
  <c r="BL31" i="7"/>
  <c r="BK31" i="7"/>
  <c r="BJ31" i="7"/>
  <c r="BI31" i="7"/>
  <c r="BH31" i="7"/>
  <c r="BG31" i="7"/>
  <c r="BF31" i="7"/>
  <c r="BE31" i="7"/>
  <c r="BD31" i="7"/>
  <c r="BC31" i="7"/>
  <c r="BB31" i="7"/>
  <c r="BA31" i="7"/>
  <c r="AZ31" i="7"/>
  <c r="AY31" i="7"/>
  <c r="AX31" i="7"/>
  <c r="AW31" i="7"/>
  <c r="AV31" i="7"/>
  <c r="AU31" i="7"/>
  <c r="AT31" i="7"/>
  <c r="AS31" i="7"/>
  <c r="AR31" i="7"/>
  <c r="AQ31" i="7"/>
  <c r="AP31" i="7"/>
  <c r="AO31" i="7"/>
  <c r="AN31" i="7"/>
  <c r="AM31" i="7"/>
  <c r="AL31" i="7"/>
  <c r="AK31" i="7"/>
  <c r="AJ31" i="7"/>
  <c r="AI31" i="7"/>
  <c r="AH31" i="7"/>
  <c r="AG31" i="7"/>
  <c r="AF31" i="7"/>
  <c r="AE31" i="7"/>
  <c r="AD31" i="7"/>
  <c r="AC31" i="7"/>
  <c r="AB31" i="7"/>
  <c r="AA31" i="7"/>
  <c r="Z31" i="7"/>
  <c r="Y31" i="7"/>
  <c r="X31" i="7"/>
  <c r="W31" i="7"/>
  <c r="BR30" i="7"/>
  <c r="BQ30" i="7"/>
  <c r="BP30" i="7"/>
  <c r="BO30" i="7"/>
  <c r="BN30" i="7"/>
  <c r="BM30" i="7"/>
  <c r="BL30" i="7"/>
  <c r="BK30" i="7"/>
  <c r="BJ30" i="7"/>
  <c r="BI30" i="7"/>
  <c r="BH30" i="7"/>
  <c r="BG30" i="7"/>
  <c r="BF30" i="7"/>
  <c r="BE30" i="7"/>
  <c r="BD30" i="7"/>
  <c r="BC30" i="7"/>
  <c r="BB30" i="7"/>
  <c r="BA30" i="7"/>
  <c r="AZ30" i="7"/>
  <c r="AY30" i="7"/>
  <c r="AX30" i="7"/>
  <c r="AW30" i="7"/>
  <c r="AV30" i="7"/>
  <c r="AU30" i="7"/>
  <c r="AT30" i="7"/>
  <c r="AS30" i="7"/>
  <c r="AR30" i="7"/>
  <c r="AQ30" i="7"/>
  <c r="AP30" i="7"/>
  <c r="AO30" i="7"/>
  <c r="AN30" i="7"/>
  <c r="AM30" i="7"/>
  <c r="AL30" i="7"/>
  <c r="AK30" i="7"/>
  <c r="AJ30" i="7"/>
  <c r="AI30" i="7"/>
  <c r="AH30" i="7"/>
  <c r="AG30" i="7"/>
  <c r="AF30" i="7"/>
  <c r="AE30" i="7"/>
  <c r="AD30" i="7"/>
  <c r="AC30" i="7"/>
  <c r="AB30" i="7"/>
  <c r="AA30" i="7"/>
  <c r="Z30" i="7"/>
  <c r="Y30" i="7"/>
  <c r="X30" i="7"/>
  <c r="W30" i="7"/>
  <c r="BR29" i="7"/>
  <c r="BQ29" i="7"/>
  <c r="BP29" i="7"/>
  <c r="BO29" i="7"/>
  <c r="BN29" i="7"/>
  <c r="BM29" i="7"/>
  <c r="BL29" i="7"/>
  <c r="BK29" i="7"/>
  <c r="BJ29" i="7"/>
  <c r="BI29" i="7"/>
  <c r="BH29" i="7"/>
  <c r="BG29" i="7"/>
  <c r="BF29" i="7"/>
  <c r="BE29" i="7"/>
  <c r="BD29" i="7"/>
  <c r="BC29" i="7"/>
  <c r="BB29" i="7"/>
  <c r="BA29" i="7"/>
  <c r="AZ29" i="7"/>
  <c r="AY29" i="7"/>
  <c r="AX29" i="7"/>
  <c r="AW29" i="7"/>
  <c r="AV29" i="7"/>
  <c r="AU29" i="7"/>
  <c r="AT29" i="7"/>
  <c r="AS29" i="7"/>
  <c r="AR29" i="7"/>
  <c r="AQ29" i="7"/>
  <c r="AP29" i="7"/>
  <c r="AO29" i="7"/>
  <c r="AN29" i="7"/>
  <c r="AM29" i="7"/>
  <c r="AL29" i="7"/>
  <c r="AK29" i="7"/>
  <c r="AJ29" i="7"/>
  <c r="AI29" i="7"/>
  <c r="AH29" i="7"/>
  <c r="AG29" i="7"/>
  <c r="AF29" i="7"/>
  <c r="AE29" i="7"/>
  <c r="AD29" i="7"/>
  <c r="AC29" i="7"/>
  <c r="AB29" i="7"/>
  <c r="AA29" i="7"/>
  <c r="Z29" i="7"/>
  <c r="Y29" i="7"/>
  <c r="X29" i="7"/>
  <c r="W29" i="7"/>
  <c r="BR28" i="7"/>
  <c r="BQ28" i="7"/>
  <c r="BP28" i="7"/>
  <c r="BO28" i="7"/>
  <c r="BN28" i="7"/>
  <c r="BM28" i="7"/>
  <c r="BL28" i="7"/>
  <c r="BK28" i="7"/>
  <c r="BJ28" i="7"/>
  <c r="BI28" i="7"/>
  <c r="BH28" i="7"/>
  <c r="BG28" i="7"/>
  <c r="BF28" i="7"/>
  <c r="BE28" i="7"/>
  <c r="BD28" i="7"/>
  <c r="BC28" i="7"/>
  <c r="BB28" i="7"/>
  <c r="BA28" i="7"/>
  <c r="AZ28" i="7"/>
  <c r="AY28" i="7"/>
  <c r="AX28" i="7"/>
  <c r="AW28" i="7"/>
  <c r="AV28" i="7"/>
  <c r="AU28" i="7"/>
  <c r="AT28" i="7"/>
  <c r="AS28" i="7"/>
  <c r="AR28" i="7"/>
  <c r="AQ28" i="7"/>
  <c r="AP28" i="7"/>
  <c r="AO28" i="7"/>
  <c r="AN28" i="7"/>
  <c r="AM28" i="7"/>
  <c r="AL28" i="7"/>
  <c r="AK28" i="7"/>
  <c r="AJ28" i="7"/>
  <c r="AI28" i="7"/>
  <c r="AH28" i="7"/>
  <c r="AG28" i="7"/>
  <c r="AF28" i="7"/>
  <c r="AE28" i="7"/>
  <c r="AD28" i="7"/>
  <c r="AC28" i="7"/>
  <c r="AB28" i="7"/>
  <c r="AA28" i="7"/>
  <c r="Z28" i="7"/>
  <c r="Y28" i="7"/>
  <c r="X28" i="7"/>
  <c r="W28" i="7"/>
  <c r="BR27" i="7"/>
  <c r="BQ27" i="7"/>
  <c r="BP27" i="7"/>
  <c r="BO27" i="7"/>
  <c r="BN27" i="7"/>
  <c r="BM27" i="7"/>
  <c r="BL27" i="7"/>
  <c r="BK27" i="7"/>
  <c r="BJ27" i="7"/>
  <c r="BI27" i="7"/>
  <c r="BH27" i="7"/>
  <c r="BG27" i="7"/>
  <c r="BF27" i="7"/>
  <c r="BE27" i="7"/>
  <c r="BD27" i="7"/>
  <c r="BC27" i="7"/>
  <c r="BB27" i="7"/>
  <c r="BA27" i="7"/>
  <c r="AZ27" i="7"/>
  <c r="AY27" i="7"/>
  <c r="AX27" i="7"/>
  <c r="AW27" i="7"/>
  <c r="AV27" i="7"/>
  <c r="AU27" i="7"/>
  <c r="AT27" i="7"/>
  <c r="AS27" i="7"/>
  <c r="AR27" i="7"/>
  <c r="AQ27" i="7"/>
  <c r="AP27" i="7"/>
  <c r="AO27" i="7"/>
  <c r="AN27" i="7"/>
  <c r="AM27" i="7"/>
  <c r="AL27" i="7"/>
  <c r="AK27" i="7"/>
  <c r="AJ27" i="7"/>
  <c r="AI27" i="7"/>
  <c r="AH27" i="7"/>
  <c r="AG27" i="7"/>
  <c r="AF27" i="7"/>
  <c r="AE27" i="7"/>
  <c r="AD27" i="7"/>
  <c r="AC27" i="7"/>
  <c r="AB27" i="7"/>
  <c r="AA27" i="7"/>
  <c r="Z27" i="7"/>
  <c r="Y27" i="7"/>
  <c r="X27" i="7"/>
  <c r="W27" i="7"/>
  <c r="BR26" i="7"/>
  <c r="BQ26" i="7"/>
  <c r="BP26" i="7"/>
  <c r="BO26" i="7"/>
  <c r="BN26" i="7"/>
  <c r="BM26" i="7"/>
  <c r="BL26" i="7"/>
  <c r="BK26" i="7"/>
  <c r="BJ26" i="7"/>
  <c r="BI26" i="7"/>
  <c r="BH26" i="7"/>
  <c r="BG26" i="7"/>
  <c r="BF26" i="7"/>
  <c r="BE26" i="7"/>
  <c r="BD26" i="7"/>
  <c r="BC26" i="7"/>
  <c r="BB26" i="7"/>
  <c r="BA26" i="7"/>
  <c r="AZ26" i="7"/>
  <c r="AY26" i="7"/>
  <c r="AX26" i="7"/>
  <c r="AW26" i="7"/>
  <c r="AV26" i="7"/>
  <c r="AU26" i="7"/>
  <c r="AT26" i="7"/>
  <c r="AS26" i="7"/>
  <c r="AR26" i="7"/>
  <c r="AQ26" i="7"/>
  <c r="AP26" i="7"/>
  <c r="AO26" i="7"/>
  <c r="AN26" i="7"/>
  <c r="AM26" i="7"/>
  <c r="AL26" i="7"/>
  <c r="AK26" i="7"/>
  <c r="AJ26" i="7"/>
  <c r="AI26" i="7"/>
  <c r="AH26" i="7"/>
  <c r="AG26" i="7"/>
  <c r="AF26" i="7"/>
  <c r="AE26" i="7"/>
  <c r="AD26" i="7"/>
  <c r="AC26" i="7"/>
  <c r="AB26" i="7"/>
  <c r="AA26" i="7"/>
  <c r="Z26" i="7"/>
  <c r="Y26" i="7"/>
  <c r="X26" i="7"/>
  <c r="W26" i="7"/>
  <c r="J37" i="7"/>
  <c r="I37" i="7"/>
  <c r="H37" i="7"/>
  <c r="G37" i="7"/>
  <c r="J36" i="7"/>
  <c r="I36" i="7"/>
  <c r="H36" i="7"/>
  <c r="G36" i="7"/>
  <c r="J35" i="7"/>
  <c r="I35" i="7"/>
  <c r="H35" i="7"/>
  <c r="G35" i="7"/>
  <c r="J34" i="7"/>
  <c r="I34" i="7"/>
  <c r="H34" i="7"/>
  <c r="G34" i="7"/>
  <c r="J33" i="7"/>
  <c r="I33" i="7"/>
  <c r="H33" i="7"/>
  <c r="G33" i="7"/>
  <c r="J32" i="7"/>
  <c r="I32" i="7"/>
  <c r="H32" i="7"/>
  <c r="G32" i="7"/>
  <c r="J31" i="7"/>
  <c r="I31" i="7"/>
  <c r="H31" i="7"/>
  <c r="G31" i="7"/>
  <c r="J30" i="7"/>
  <c r="I30" i="7"/>
  <c r="H30" i="7"/>
  <c r="G30" i="7"/>
  <c r="J29" i="7"/>
  <c r="I29" i="7"/>
  <c r="H29" i="7"/>
  <c r="G29" i="7"/>
  <c r="J28" i="7"/>
  <c r="I28" i="7"/>
  <c r="H28" i="7"/>
  <c r="G28" i="7"/>
  <c r="J27" i="7"/>
  <c r="I27" i="7"/>
  <c r="H27" i="7"/>
  <c r="G27" i="7"/>
  <c r="J26" i="7"/>
  <c r="I26" i="7"/>
  <c r="H26" i="7"/>
  <c r="G26" i="7"/>
  <c r="BR24" i="7"/>
  <c r="BQ24" i="7"/>
  <c r="BP24" i="7"/>
  <c r="BO24" i="7"/>
  <c r="BN24" i="7"/>
  <c r="BM24" i="7"/>
  <c r="BL24" i="7"/>
  <c r="BK24" i="7"/>
  <c r="BJ24" i="7"/>
  <c r="BI24" i="7"/>
  <c r="BH24" i="7"/>
  <c r="BG24" i="7"/>
  <c r="BF24" i="7"/>
  <c r="BE24" i="7"/>
  <c r="BD24" i="7"/>
  <c r="BC24" i="7"/>
  <c r="BB24" i="7"/>
  <c r="BA24" i="7"/>
  <c r="AZ24" i="7"/>
  <c r="AY24" i="7"/>
  <c r="AX24" i="7"/>
  <c r="AW24" i="7"/>
  <c r="AV24" i="7"/>
  <c r="AU24" i="7"/>
  <c r="AT24" i="7"/>
  <c r="AS24" i="7"/>
  <c r="AR24" i="7"/>
  <c r="AQ24" i="7"/>
  <c r="AP24" i="7"/>
  <c r="AO24" i="7"/>
  <c r="AN24" i="7"/>
  <c r="AM24" i="7"/>
  <c r="AL24" i="7"/>
  <c r="AK24" i="7"/>
  <c r="AJ24" i="7"/>
  <c r="AI24" i="7"/>
  <c r="AH24" i="7"/>
  <c r="AG24" i="7"/>
  <c r="AF24" i="7"/>
  <c r="AE24" i="7"/>
  <c r="AD24" i="7"/>
  <c r="AC24" i="7"/>
  <c r="AB24" i="7"/>
  <c r="AA24" i="7"/>
  <c r="Z24" i="7"/>
  <c r="Y24" i="7"/>
  <c r="X24" i="7"/>
  <c r="W24" i="7"/>
  <c r="BR23" i="7"/>
  <c r="BQ23" i="7"/>
  <c r="BP23" i="7"/>
  <c r="BO23" i="7"/>
  <c r="BN23" i="7"/>
  <c r="BM23" i="7"/>
  <c r="BL23" i="7"/>
  <c r="BK23" i="7"/>
  <c r="BJ23" i="7"/>
  <c r="BI23" i="7"/>
  <c r="BH23" i="7"/>
  <c r="BG23" i="7"/>
  <c r="BF23" i="7"/>
  <c r="BE23" i="7"/>
  <c r="BD23" i="7"/>
  <c r="BC23" i="7"/>
  <c r="BB23" i="7"/>
  <c r="BA23" i="7"/>
  <c r="AZ23" i="7"/>
  <c r="AY23" i="7"/>
  <c r="AX23" i="7"/>
  <c r="AW23" i="7"/>
  <c r="AV23" i="7"/>
  <c r="AU23" i="7"/>
  <c r="AT23" i="7"/>
  <c r="AS23" i="7"/>
  <c r="AR23" i="7"/>
  <c r="AQ23" i="7"/>
  <c r="AP23" i="7"/>
  <c r="AO23" i="7"/>
  <c r="AN23" i="7"/>
  <c r="AM23" i="7"/>
  <c r="AL23" i="7"/>
  <c r="AK23" i="7"/>
  <c r="AJ23" i="7"/>
  <c r="AI23" i="7"/>
  <c r="AH23" i="7"/>
  <c r="AG23" i="7"/>
  <c r="AF23" i="7"/>
  <c r="AE23" i="7"/>
  <c r="AD23" i="7"/>
  <c r="AC23" i="7"/>
  <c r="AB23" i="7"/>
  <c r="AA23" i="7"/>
  <c r="Z23" i="7"/>
  <c r="Y23" i="7"/>
  <c r="X23" i="7"/>
  <c r="W23" i="7"/>
  <c r="BR22" i="7"/>
  <c r="BQ22" i="7"/>
  <c r="BP22" i="7"/>
  <c r="BO22" i="7"/>
  <c r="BN22" i="7"/>
  <c r="BM22" i="7"/>
  <c r="BL22" i="7"/>
  <c r="BK22" i="7"/>
  <c r="BJ22" i="7"/>
  <c r="BI22" i="7"/>
  <c r="BH22" i="7"/>
  <c r="BG22" i="7"/>
  <c r="BF22" i="7"/>
  <c r="BE22" i="7"/>
  <c r="BD22" i="7"/>
  <c r="BC22" i="7"/>
  <c r="BB22" i="7"/>
  <c r="BA22" i="7"/>
  <c r="AZ22" i="7"/>
  <c r="AY22" i="7"/>
  <c r="AX22" i="7"/>
  <c r="AW22" i="7"/>
  <c r="AV22" i="7"/>
  <c r="AU22" i="7"/>
  <c r="AT22" i="7"/>
  <c r="AS22" i="7"/>
  <c r="AR22" i="7"/>
  <c r="AQ22" i="7"/>
  <c r="AP22" i="7"/>
  <c r="AO22" i="7"/>
  <c r="AN22" i="7"/>
  <c r="AM22" i="7"/>
  <c r="AL22" i="7"/>
  <c r="AK22" i="7"/>
  <c r="AJ22" i="7"/>
  <c r="AI22" i="7"/>
  <c r="AH22" i="7"/>
  <c r="AG22" i="7"/>
  <c r="AF22" i="7"/>
  <c r="AE22" i="7"/>
  <c r="AD22" i="7"/>
  <c r="AC22" i="7"/>
  <c r="AB22" i="7"/>
  <c r="AA22" i="7"/>
  <c r="Z22" i="7"/>
  <c r="Y22" i="7"/>
  <c r="X22" i="7"/>
  <c r="W22" i="7"/>
  <c r="BR21" i="7"/>
  <c r="BQ21" i="7"/>
  <c r="BP21" i="7"/>
  <c r="BO21" i="7"/>
  <c r="BN21" i="7"/>
  <c r="BM21" i="7"/>
  <c r="BL21" i="7"/>
  <c r="BK21" i="7"/>
  <c r="BJ21" i="7"/>
  <c r="BI21" i="7"/>
  <c r="BH21" i="7"/>
  <c r="BG21" i="7"/>
  <c r="BF21" i="7"/>
  <c r="BE21" i="7"/>
  <c r="BD21" i="7"/>
  <c r="BC21" i="7"/>
  <c r="BB21" i="7"/>
  <c r="BA21" i="7"/>
  <c r="AZ21" i="7"/>
  <c r="AY21" i="7"/>
  <c r="AX21" i="7"/>
  <c r="AW21" i="7"/>
  <c r="AV21" i="7"/>
  <c r="AU21" i="7"/>
  <c r="AT21" i="7"/>
  <c r="AS21" i="7"/>
  <c r="AR21" i="7"/>
  <c r="AQ21" i="7"/>
  <c r="AP21" i="7"/>
  <c r="AO21" i="7"/>
  <c r="AN21" i="7"/>
  <c r="AM21" i="7"/>
  <c r="AL21" i="7"/>
  <c r="AK21" i="7"/>
  <c r="AJ21" i="7"/>
  <c r="AI21" i="7"/>
  <c r="AH21" i="7"/>
  <c r="AG21" i="7"/>
  <c r="AF21" i="7"/>
  <c r="AE21" i="7"/>
  <c r="AD21" i="7"/>
  <c r="AC21" i="7"/>
  <c r="AB21" i="7"/>
  <c r="AA21" i="7"/>
  <c r="Z21" i="7"/>
  <c r="Y21" i="7"/>
  <c r="X21" i="7"/>
  <c r="W21" i="7"/>
  <c r="BR20" i="7"/>
  <c r="BQ20" i="7"/>
  <c r="BP20" i="7"/>
  <c r="BO20" i="7"/>
  <c r="BN20" i="7"/>
  <c r="BM20" i="7"/>
  <c r="BL20" i="7"/>
  <c r="BK20" i="7"/>
  <c r="BJ20" i="7"/>
  <c r="BI20" i="7"/>
  <c r="BH20" i="7"/>
  <c r="BG20" i="7"/>
  <c r="BF20" i="7"/>
  <c r="BE20" i="7"/>
  <c r="BD20" i="7"/>
  <c r="BC20" i="7"/>
  <c r="BB20" i="7"/>
  <c r="BA20" i="7"/>
  <c r="AZ20" i="7"/>
  <c r="AY20" i="7"/>
  <c r="AX20" i="7"/>
  <c r="AW20" i="7"/>
  <c r="AV20" i="7"/>
  <c r="AU20" i="7"/>
  <c r="AT20" i="7"/>
  <c r="AS20" i="7"/>
  <c r="AR20" i="7"/>
  <c r="AQ20" i="7"/>
  <c r="AP20" i="7"/>
  <c r="AO20" i="7"/>
  <c r="AN20" i="7"/>
  <c r="AM20" i="7"/>
  <c r="AL20" i="7"/>
  <c r="AK20" i="7"/>
  <c r="AJ20" i="7"/>
  <c r="AI20" i="7"/>
  <c r="AH20" i="7"/>
  <c r="AG20" i="7"/>
  <c r="AF20" i="7"/>
  <c r="AE20" i="7"/>
  <c r="AD20" i="7"/>
  <c r="AC20" i="7"/>
  <c r="AB20" i="7"/>
  <c r="AA20" i="7"/>
  <c r="Z20" i="7"/>
  <c r="Y20" i="7"/>
  <c r="X20" i="7"/>
  <c r="W20" i="7"/>
  <c r="BR19" i="7"/>
  <c r="BQ19" i="7"/>
  <c r="BP19" i="7"/>
  <c r="BO19" i="7"/>
  <c r="BN19" i="7"/>
  <c r="BM19" i="7"/>
  <c r="BL19" i="7"/>
  <c r="BK19" i="7"/>
  <c r="BJ19" i="7"/>
  <c r="BI19" i="7"/>
  <c r="BH19" i="7"/>
  <c r="BG19" i="7"/>
  <c r="BF19" i="7"/>
  <c r="BE19" i="7"/>
  <c r="BD19" i="7"/>
  <c r="BC19" i="7"/>
  <c r="BB19" i="7"/>
  <c r="BA19" i="7"/>
  <c r="AZ19" i="7"/>
  <c r="AY19" i="7"/>
  <c r="AX19" i="7"/>
  <c r="AW19" i="7"/>
  <c r="AV19" i="7"/>
  <c r="AU19" i="7"/>
  <c r="AT19" i="7"/>
  <c r="AS19" i="7"/>
  <c r="AR19" i="7"/>
  <c r="AQ19" i="7"/>
  <c r="AP19" i="7"/>
  <c r="AO19" i="7"/>
  <c r="AN19" i="7"/>
  <c r="AM19" i="7"/>
  <c r="AL19" i="7"/>
  <c r="AK19" i="7"/>
  <c r="AJ19" i="7"/>
  <c r="AI19" i="7"/>
  <c r="AH19" i="7"/>
  <c r="AG19" i="7"/>
  <c r="AF19" i="7"/>
  <c r="AE19" i="7"/>
  <c r="AD19" i="7"/>
  <c r="AC19" i="7"/>
  <c r="AB19" i="7"/>
  <c r="AA19" i="7"/>
  <c r="Z19" i="7"/>
  <c r="Y19" i="7"/>
  <c r="X19" i="7"/>
  <c r="W19" i="7"/>
  <c r="BR18" i="7"/>
  <c r="BQ18" i="7"/>
  <c r="BP18" i="7"/>
  <c r="BO18" i="7"/>
  <c r="BN18" i="7"/>
  <c r="BM18" i="7"/>
  <c r="BL18" i="7"/>
  <c r="BK18" i="7"/>
  <c r="BJ18" i="7"/>
  <c r="BI18" i="7"/>
  <c r="BH18" i="7"/>
  <c r="BG18" i="7"/>
  <c r="BF18" i="7"/>
  <c r="BE18" i="7"/>
  <c r="BD18" i="7"/>
  <c r="BC18" i="7"/>
  <c r="BB18" i="7"/>
  <c r="BA18" i="7"/>
  <c r="AZ18" i="7"/>
  <c r="AY18" i="7"/>
  <c r="AX18" i="7"/>
  <c r="AW18" i="7"/>
  <c r="AV18" i="7"/>
  <c r="AU18" i="7"/>
  <c r="AT18" i="7"/>
  <c r="AS18" i="7"/>
  <c r="AR18" i="7"/>
  <c r="AQ18" i="7"/>
  <c r="AP18" i="7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AA18" i="7"/>
  <c r="Z18" i="7"/>
  <c r="Y18" i="7"/>
  <c r="X18" i="7"/>
  <c r="W18" i="7"/>
  <c r="J24" i="7"/>
  <c r="I24" i="7"/>
  <c r="H24" i="7"/>
  <c r="G24" i="7"/>
  <c r="J23" i="7"/>
  <c r="I23" i="7"/>
  <c r="H23" i="7"/>
  <c r="G23" i="7"/>
  <c r="J22" i="7"/>
  <c r="I22" i="7"/>
  <c r="H22" i="7"/>
  <c r="G22" i="7"/>
  <c r="J21" i="7"/>
  <c r="I21" i="7"/>
  <c r="H21" i="7"/>
  <c r="G21" i="7"/>
  <c r="J20" i="7"/>
  <c r="I20" i="7"/>
  <c r="H20" i="7"/>
  <c r="G20" i="7"/>
  <c r="J19" i="7"/>
  <c r="I19" i="7"/>
  <c r="H19" i="7"/>
  <c r="G19" i="7"/>
  <c r="J18" i="7"/>
  <c r="I18" i="7"/>
  <c r="H18" i="7"/>
  <c r="G18" i="7"/>
  <c r="J16" i="7"/>
  <c r="I16" i="7"/>
  <c r="H16" i="7"/>
  <c r="G16" i="7"/>
  <c r="J15" i="7"/>
  <c r="I15" i="7"/>
  <c r="H15" i="7"/>
  <c r="G15" i="7"/>
  <c r="J14" i="7"/>
  <c r="I14" i="7"/>
  <c r="H14" i="7"/>
  <c r="G14" i="7"/>
  <c r="BR16" i="7"/>
  <c r="BQ16" i="7"/>
  <c r="BP16" i="7"/>
  <c r="BO16" i="7"/>
  <c r="BN16" i="7"/>
  <c r="BM16" i="7"/>
  <c r="BL16" i="7"/>
  <c r="BK16" i="7"/>
  <c r="BJ16" i="7"/>
  <c r="BI16" i="7"/>
  <c r="BH16" i="7"/>
  <c r="BG16" i="7"/>
  <c r="BF16" i="7"/>
  <c r="BE16" i="7"/>
  <c r="BD16" i="7"/>
  <c r="BC16" i="7"/>
  <c r="BB16" i="7"/>
  <c r="BA16" i="7"/>
  <c r="AZ16" i="7"/>
  <c r="AY16" i="7"/>
  <c r="AX16" i="7"/>
  <c r="AW16" i="7"/>
  <c r="AV16" i="7"/>
  <c r="AU16" i="7"/>
  <c r="AT16" i="7"/>
  <c r="AS16" i="7"/>
  <c r="AR16" i="7"/>
  <c r="AQ16" i="7"/>
  <c r="AP16" i="7"/>
  <c r="AO16" i="7"/>
  <c r="AN16" i="7"/>
  <c r="AM16" i="7"/>
  <c r="AL16" i="7"/>
  <c r="AK16" i="7"/>
  <c r="AJ16" i="7"/>
  <c r="AI16" i="7"/>
  <c r="AH16" i="7"/>
  <c r="AG16" i="7"/>
  <c r="AF16" i="7"/>
  <c r="AE16" i="7"/>
  <c r="AD16" i="7"/>
  <c r="AC16" i="7"/>
  <c r="AB16" i="7"/>
  <c r="AA16" i="7"/>
  <c r="Z16" i="7"/>
  <c r="Y16" i="7"/>
  <c r="X16" i="7"/>
  <c r="W16" i="7"/>
  <c r="BR15" i="7"/>
  <c r="BQ15" i="7"/>
  <c r="BP15" i="7"/>
  <c r="BO15" i="7"/>
  <c r="BN15" i="7"/>
  <c r="BM15" i="7"/>
  <c r="BL15" i="7"/>
  <c r="BK15" i="7"/>
  <c r="BJ15" i="7"/>
  <c r="BI15" i="7"/>
  <c r="BH15" i="7"/>
  <c r="BG15" i="7"/>
  <c r="BF15" i="7"/>
  <c r="BE15" i="7"/>
  <c r="BD15" i="7"/>
  <c r="BC15" i="7"/>
  <c r="BB15" i="7"/>
  <c r="BA15" i="7"/>
  <c r="AZ15" i="7"/>
  <c r="AY15" i="7"/>
  <c r="AX15" i="7"/>
  <c r="AW15" i="7"/>
  <c r="AV15" i="7"/>
  <c r="AU15" i="7"/>
  <c r="AT15" i="7"/>
  <c r="AS15" i="7"/>
  <c r="AR15" i="7"/>
  <c r="AQ15" i="7"/>
  <c r="AP15" i="7"/>
  <c r="AO15" i="7"/>
  <c r="AN15" i="7"/>
  <c r="AM15" i="7"/>
  <c r="AL15" i="7"/>
  <c r="AK15" i="7"/>
  <c r="AJ15" i="7"/>
  <c r="AI15" i="7"/>
  <c r="AH15" i="7"/>
  <c r="AG15" i="7"/>
  <c r="AF15" i="7"/>
  <c r="AE15" i="7"/>
  <c r="AD15" i="7"/>
  <c r="AC15" i="7"/>
  <c r="AB15" i="7"/>
  <c r="AA15" i="7"/>
  <c r="Z15" i="7"/>
  <c r="Y15" i="7"/>
  <c r="X15" i="7"/>
  <c r="W15" i="7"/>
  <c r="BR14" i="7"/>
  <c r="BQ14" i="7"/>
  <c r="BP14" i="7"/>
  <c r="BO14" i="7"/>
  <c r="BN14" i="7"/>
  <c r="BM14" i="7"/>
  <c r="BL14" i="7"/>
  <c r="BK14" i="7"/>
  <c r="BJ14" i="7"/>
  <c r="BI14" i="7"/>
  <c r="BH14" i="7"/>
  <c r="BG14" i="7"/>
  <c r="BF14" i="7"/>
  <c r="BE14" i="7"/>
  <c r="BD14" i="7"/>
  <c r="BC14" i="7"/>
  <c r="BB14" i="7"/>
  <c r="BA14" i="7"/>
  <c r="AZ14" i="7"/>
  <c r="AY14" i="7"/>
  <c r="AX14" i="7"/>
  <c r="AW14" i="7"/>
  <c r="AV14" i="7"/>
  <c r="AU14" i="7"/>
  <c r="AT14" i="7"/>
  <c r="AS14" i="7"/>
  <c r="AR14" i="7"/>
  <c r="AQ14" i="7"/>
  <c r="AP14" i="7"/>
  <c r="AO14" i="7"/>
  <c r="AN14" i="7"/>
  <c r="AM14" i="7"/>
  <c r="AL14" i="7"/>
  <c r="AK14" i="7"/>
  <c r="AJ14" i="7"/>
  <c r="AI14" i="7"/>
  <c r="AH14" i="7"/>
  <c r="AG14" i="7"/>
  <c r="AF14" i="7"/>
  <c r="AE14" i="7"/>
  <c r="AD14" i="7"/>
  <c r="AC14" i="7"/>
  <c r="AB14" i="7"/>
  <c r="AA14" i="7"/>
  <c r="Z14" i="7"/>
  <c r="Y14" i="7"/>
  <c r="X14" i="7"/>
  <c r="W14" i="7"/>
  <c r="BR13" i="7"/>
  <c r="BQ13" i="7"/>
  <c r="BP13" i="7"/>
  <c r="BO13" i="7"/>
  <c r="BN13" i="7"/>
  <c r="BM13" i="7"/>
  <c r="BL13" i="7"/>
  <c r="BK13" i="7"/>
  <c r="BJ13" i="7"/>
  <c r="BI13" i="7"/>
  <c r="BH13" i="7"/>
  <c r="BG13" i="7"/>
  <c r="BF13" i="7"/>
  <c r="BE13" i="7"/>
  <c r="BD13" i="7"/>
  <c r="BC13" i="7"/>
  <c r="BB13" i="7"/>
  <c r="BA13" i="7"/>
  <c r="AZ13" i="7"/>
  <c r="AY13" i="7"/>
  <c r="AX13" i="7"/>
  <c r="AW13" i="7"/>
  <c r="AV13" i="7"/>
  <c r="AU13" i="7"/>
  <c r="AT13" i="7"/>
  <c r="AS13" i="7"/>
  <c r="AR13" i="7"/>
  <c r="AQ13" i="7"/>
  <c r="AP13" i="7"/>
  <c r="AO13" i="7"/>
  <c r="AN13" i="7"/>
  <c r="AM13" i="7"/>
  <c r="AL13" i="7"/>
  <c r="AK13" i="7"/>
  <c r="AJ13" i="7"/>
  <c r="AI13" i="7"/>
  <c r="AH13" i="7"/>
  <c r="AG13" i="7"/>
  <c r="AF13" i="7"/>
  <c r="AE13" i="7"/>
  <c r="AD13" i="7"/>
  <c r="AC13" i="7"/>
  <c r="AB13" i="7"/>
  <c r="AA13" i="7"/>
  <c r="Z13" i="7"/>
  <c r="Y13" i="7"/>
  <c r="X13" i="7"/>
  <c r="W13" i="7"/>
  <c r="J13" i="7"/>
  <c r="I13" i="7"/>
  <c r="H13" i="7"/>
  <c r="G13" i="7"/>
  <c r="W70" i="6"/>
  <c r="G70" i="6"/>
  <c r="BR67" i="6"/>
  <c r="BQ67" i="6"/>
  <c r="BP67" i="6"/>
  <c r="BO67" i="6"/>
  <c r="BN67" i="6"/>
  <c r="BM67" i="6"/>
  <c r="BL67" i="6"/>
  <c r="BK67" i="6"/>
  <c r="BJ67" i="6"/>
  <c r="BI67" i="6"/>
  <c r="BH67" i="6"/>
  <c r="BG67" i="6"/>
  <c r="BF67" i="6"/>
  <c r="BE67" i="6"/>
  <c r="BD67" i="6"/>
  <c r="BC67" i="6"/>
  <c r="BB67" i="6"/>
  <c r="BA67" i="6"/>
  <c r="AZ67" i="6"/>
  <c r="AY67" i="6"/>
  <c r="AX67" i="6"/>
  <c r="AW67" i="6"/>
  <c r="AV67" i="6"/>
  <c r="AU67" i="6"/>
  <c r="AT67" i="6"/>
  <c r="AS67" i="6"/>
  <c r="AR67" i="6"/>
  <c r="AQ67" i="6"/>
  <c r="AP67" i="6"/>
  <c r="AO67" i="6"/>
  <c r="AN67" i="6"/>
  <c r="AM67" i="6"/>
  <c r="AL67" i="6"/>
  <c r="AK67" i="6"/>
  <c r="AJ67" i="6"/>
  <c r="AI67" i="6"/>
  <c r="AH67" i="6"/>
  <c r="AG67" i="6"/>
  <c r="AF67" i="6"/>
  <c r="AE67" i="6"/>
  <c r="AD67" i="6"/>
  <c r="AC67" i="6"/>
  <c r="AB67" i="6"/>
  <c r="AA67" i="6"/>
  <c r="Z67" i="6"/>
  <c r="Y67" i="6"/>
  <c r="X67" i="6"/>
  <c r="W67" i="6"/>
  <c r="J67" i="6"/>
  <c r="I67" i="6"/>
  <c r="H67" i="6"/>
  <c r="G67" i="6"/>
  <c r="BR56" i="6"/>
  <c r="BQ56" i="6"/>
  <c r="BP56" i="6"/>
  <c r="BO56" i="6"/>
  <c r="BN56" i="6"/>
  <c r="BM56" i="6"/>
  <c r="BL56" i="6"/>
  <c r="BK56" i="6"/>
  <c r="BJ56" i="6"/>
  <c r="BI56" i="6"/>
  <c r="BH56" i="6"/>
  <c r="BG56" i="6"/>
  <c r="BF56" i="6"/>
  <c r="BE56" i="6"/>
  <c r="BD56" i="6"/>
  <c r="BC56" i="6"/>
  <c r="BB56" i="6"/>
  <c r="BA56" i="6"/>
  <c r="AZ56" i="6"/>
  <c r="AY56" i="6"/>
  <c r="AX56" i="6"/>
  <c r="AW56" i="6"/>
  <c r="AV56" i="6"/>
  <c r="AU56" i="6"/>
  <c r="AT56" i="6"/>
  <c r="AS56" i="6"/>
  <c r="AR56" i="6"/>
  <c r="AQ56" i="6"/>
  <c r="AP56" i="6"/>
  <c r="AO56" i="6"/>
  <c r="AN56" i="6"/>
  <c r="AM56" i="6"/>
  <c r="AL56" i="6"/>
  <c r="AK56" i="6"/>
  <c r="AJ56" i="6"/>
  <c r="AI56" i="6"/>
  <c r="AH56" i="6"/>
  <c r="AG56" i="6"/>
  <c r="AF56" i="6"/>
  <c r="AE56" i="6"/>
  <c r="AD56" i="6"/>
  <c r="AC56" i="6"/>
  <c r="AB56" i="6"/>
  <c r="AA56" i="6"/>
  <c r="Z56" i="6"/>
  <c r="Y56" i="6"/>
  <c r="X56" i="6"/>
  <c r="W56" i="6"/>
  <c r="J56" i="6"/>
  <c r="I56" i="6"/>
  <c r="H56" i="6"/>
  <c r="G56" i="6"/>
  <c r="W34" i="6"/>
  <c r="J15" i="6"/>
  <c r="I15" i="6"/>
  <c r="H15" i="6"/>
  <c r="G15" i="6"/>
  <c r="J14" i="6"/>
  <c r="I14" i="6"/>
  <c r="H14" i="6"/>
  <c r="G14" i="6"/>
  <c r="BR15" i="6"/>
  <c r="BQ15" i="6"/>
  <c r="BP15" i="6"/>
  <c r="BO15" i="6"/>
  <c r="BN15" i="6"/>
  <c r="BM15" i="6"/>
  <c r="BL15" i="6"/>
  <c r="BK15" i="6"/>
  <c r="BJ15" i="6"/>
  <c r="BI15" i="6"/>
  <c r="BH15" i="6"/>
  <c r="BG15" i="6"/>
  <c r="BF15" i="6"/>
  <c r="BE15" i="6"/>
  <c r="BD15" i="6"/>
  <c r="BC15" i="6"/>
  <c r="BB15" i="6"/>
  <c r="BA15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BR14" i="6"/>
  <c r="BQ14" i="6"/>
  <c r="BP14" i="6"/>
  <c r="BO14" i="6"/>
  <c r="BN14" i="6"/>
  <c r="BM14" i="6"/>
  <c r="BL14" i="6"/>
  <c r="BK14" i="6"/>
  <c r="BJ14" i="6"/>
  <c r="BI14" i="6"/>
  <c r="BH14" i="6"/>
  <c r="BG14" i="6"/>
  <c r="BF14" i="6"/>
  <c r="BE14" i="6"/>
  <c r="BD14" i="6"/>
  <c r="BC14" i="6"/>
  <c r="BB14" i="6"/>
  <c r="BA14" i="6"/>
  <c r="AZ14" i="6"/>
  <c r="AY14" i="6"/>
  <c r="AX14" i="6"/>
  <c r="AW14" i="6"/>
  <c r="AV14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E7" i="4" a="1"/>
  <c r="E7" i="4" s="1"/>
  <c r="F9" i="4" a="1"/>
  <c r="F9" i="4" s="1"/>
  <c r="E13" i="4" a="1"/>
  <c r="E13" i="4" s="1"/>
  <c r="E14" i="4" a="1"/>
  <c r="E14" i="4" s="1"/>
  <c r="E15" i="4" a="1"/>
  <c r="E15" i="4" s="1"/>
  <c r="E16" i="4" a="1"/>
  <c r="E16" i="4" s="1"/>
  <c r="E19" i="4" a="1"/>
  <c r="E19" i="4" s="1"/>
  <c r="E20" i="4" a="1"/>
  <c r="E20" i="4" s="1"/>
  <c r="E21" i="4" a="1"/>
  <c r="E21" i="4" s="1"/>
  <c r="E22" i="4" a="1"/>
  <c r="E22" i="4" s="1"/>
  <c r="E25" i="4" a="1"/>
  <c r="E25" i="4" s="1"/>
  <c r="E26" i="4" a="1"/>
  <c r="E26" i="4" s="1"/>
  <c r="E27" i="4" a="1"/>
  <c r="E27" i="4" s="1"/>
  <c r="E28" i="4" a="1"/>
  <c r="E28" i="4" s="1"/>
  <c r="E30" i="4" a="1"/>
  <c r="E30" i="4" s="1"/>
  <c r="F43" i="1" s="1"/>
  <c r="G108" i="2" s="1"/>
  <c r="W118" i="2" s="1"/>
  <c r="F32" i="4"/>
  <c r="G32" i="4"/>
  <c r="H32" i="4"/>
  <c r="G3" i="3"/>
  <c r="H3" i="3"/>
  <c r="I3" i="3"/>
  <c r="J3" i="3"/>
  <c r="G5" i="3"/>
  <c r="H5" i="3"/>
  <c r="H6" i="3" s="1"/>
  <c r="I5" i="3"/>
  <c r="I6" i="3" s="1"/>
  <c r="G6" i="3"/>
  <c r="W8" i="3"/>
  <c r="X8" i="3"/>
  <c r="Y8" i="3"/>
  <c r="Z8" i="3"/>
  <c r="AA8" i="3"/>
  <c r="AB8" i="3"/>
  <c r="AC8" i="3"/>
  <c r="AD8" i="3"/>
  <c r="AE8" i="3"/>
  <c r="AF8" i="3"/>
  <c r="AG8" i="3"/>
  <c r="AH8" i="3"/>
  <c r="AI8" i="3"/>
  <c r="AJ8" i="3"/>
  <c r="AK8" i="3"/>
  <c r="AL8" i="3"/>
  <c r="AM8" i="3"/>
  <c r="AN8" i="3"/>
  <c r="AO8" i="3"/>
  <c r="AP8" i="3"/>
  <c r="AQ8" i="3"/>
  <c r="AR8" i="3"/>
  <c r="AS8" i="3"/>
  <c r="AT8" i="3"/>
  <c r="AU8" i="3"/>
  <c r="AV8" i="3"/>
  <c r="AW8" i="3"/>
  <c r="AX8" i="3"/>
  <c r="AY8" i="3"/>
  <c r="AZ8" i="3"/>
  <c r="BA8" i="3"/>
  <c r="BB8" i="3"/>
  <c r="BC8" i="3"/>
  <c r="BD8" i="3"/>
  <c r="BE8" i="3"/>
  <c r="BF8" i="3"/>
  <c r="BG8" i="3"/>
  <c r="BH8" i="3"/>
  <c r="BI8" i="3"/>
  <c r="BJ8" i="3"/>
  <c r="BK8" i="3"/>
  <c r="BL8" i="3"/>
  <c r="BM8" i="3"/>
  <c r="BN8" i="3"/>
  <c r="BO8" i="3"/>
  <c r="BP8" i="3"/>
  <c r="BQ8" i="3"/>
  <c r="BR8" i="3"/>
  <c r="W70" i="3"/>
  <c r="F71" i="3"/>
  <c r="G70" i="3" s="1"/>
  <c r="A79" i="3"/>
  <c r="G3" i="2"/>
  <c r="H3" i="2"/>
  <c r="I3" i="2"/>
  <c r="J3" i="2"/>
  <c r="G4" i="2"/>
  <c r="G4" i="3" s="1"/>
  <c r="H4" i="2"/>
  <c r="H4" i="3" s="1"/>
  <c r="I4" i="2"/>
  <c r="I4" i="3" s="1"/>
  <c r="J4" i="2"/>
  <c r="J4" i="3" s="1"/>
  <c r="G5" i="2"/>
  <c r="W5" i="2"/>
  <c r="W5" i="3" s="1"/>
  <c r="G6" i="2"/>
  <c r="H5" i="2" s="1"/>
  <c r="H6" i="2" s="1"/>
  <c r="I5" i="2" s="1"/>
  <c r="I6" i="2" s="1"/>
  <c r="J5" i="2" s="1"/>
  <c r="J6" i="2" s="1"/>
  <c r="W6" i="2"/>
  <c r="W6" i="3" s="1"/>
  <c r="W7" i="2"/>
  <c r="W7" i="3" s="1"/>
  <c r="G14" i="2"/>
  <c r="H14" i="2"/>
  <c r="I14" i="2"/>
  <c r="J14" i="2"/>
  <c r="G15" i="2"/>
  <c r="H15" i="2"/>
  <c r="I15" i="2"/>
  <c r="J15" i="2"/>
  <c r="G16" i="2"/>
  <c r="H16" i="2"/>
  <c r="I16" i="2"/>
  <c r="J16" i="2"/>
  <c r="G18" i="2"/>
  <c r="H18" i="2"/>
  <c r="I18" i="2"/>
  <c r="J18" i="2"/>
  <c r="K18" i="2"/>
  <c r="L18" i="2"/>
  <c r="M18" i="2"/>
  <c r="N18" i="2"/>
  <c r="O18" i="2"/>
  <c r="P18" i="2"/>
  <c r="Q18" i="2"/>
  <c r="R18" i="2"/>
  <c r="G19" i="2"/>
  <c r="H19" i="2"/>
  <c r="I19" i="2"/>
  <c r="J19" i="2"/>
  <c r="K19" i="2"/>
  <c r="L19" i="2"/>
  <c r="M19" i="2"/>
  <c r="N19" i="2"/>
  <c r="O19" i="2"/>
  <c r="P19" i="2"/>
  <c r="Q19" i="2"/>
  <c r="R19" i="2"/>
  <c r="G34" i="2"/>
  <c r="H34" i="2"/>
  <c r="I34" i="2"/>
  <c r="J34" i="2"/>
  <c r="G35" i="2"/>
  <c r="H35" i="2"/>
  <c r="I35" i="2"/>
  <c r="J35" i="2"/>
  <c r="G36" i="2"/>
  <c r="H36" i="2"/>
  <c r="I36" i="2"/>
  <c r="J36" i="2"/>
  <c r="G37" i="2"/>
  <c r="H37" i="2"/>
  <c r="I37" i="2"/>
  <c r="J37" i="2"/>
  <c r="G38" i="2"/>
  <c r="H38" i="2"/>
  <c r="I38" i="2"/>
  <c r="J38" i="2"/>
  <c r="G51" i="2"/>
  <c r="H51" i="2"/>
  <c r="I51" i="2"/>
  <c r="J51" i="2"/>
  <c r="G52" i="2"/>
  <c r="H52" i="2"/>
  <c r="I52" i="2"/>
  <c r="J52" i="2"/>
  <c r="G53" i="2"/>
  <c r="H53" i="2"/>
  <c r="I53" i="2"/>
  <c r="J53" i="2"/>
  <c r="Q60" i="2"/>
  <c r="G74" i="2"/>
  <c r="W74" i="2" s="1"/>
  <c r="H74" i="2"/>
  <c r="I74" i="2"/>
  <c r="J74" i="2"/>
  <c r="K74" i="2"/>
  <c r="L74" i="2"/>
  <c r="M74" i="2"/>
  <c r="N74" i="2"/>
  <c r="O74" i="2"/>
  <c r="P74" i="2"/>
  <c r="Q74" i="2"/>
  <c r="R74" i="2"/>
  <c r="G77" i="2"/>
  <c r="H77" i="2"/>
  <c r="I77" i="2"/>
  <c r="J77" i="2"/>
  <c r="W79" i="2"/>
  <c r="G88" i="2"/>
  <c r="H88" i="2"/>
  <c r="I88" i="2"/>
  <c r="J88" i="2"/>
  <c r="C90" i="2"/>
  <c r="W90" i="2"/>
  <c r="C93" i="2"/>
  <c r="G99" i="2"/>
  <c r="H99" i="2"/>
  <c r="I99" i="2"/>
  <c r="J99" i="2"/>
  <c r="C101" i="2"/>
  <c r="W101" i="2"/>
  <c r="C104" i="2"/>
  <c r="G109" i="2"/>
  <c r="G110" i="2"/>
  <c r="W109" i="2" s="1"/>
  <c r="W112" i="2" s="1"/>
  <c r="W120" i="2" s="1"/>
  <c r="G114" i="2"/>
  <c r="Z115" i="2" s="1"/>
  <c r="W115" i="2"/>
  <c r="X115" i="2"/>
  <c r="Y115" i="2"/>
  <c r="AH115" i="2"/>
  <c r="AK115" i="2"/>
  <c r="AL115" i="2"/>
  <c r="AM115" i="2"/>
  <c r="AN115" i="2"/>
  <c r="AO115" i="2"/>
  <c r="AX115" i="2"/>
  <c r="BA115" i="2"/>
  <c r="BB115" i="2"/>
  <c r="BC115" i="2"/>
  <c r="BD115" i="2"/>
  <c r="BE115" i="2"/>
  <c r="BN115" i="2"/>
  <c r="BQ115" i="2"/>
  <c r="BR115" i="2"/>
  <c r="C117" i="2"/>
  <c r="W117" i="2"/>
  <c r="C122" i="2"/>
  <c r="G128" i="2"/>
  <c r="H128" i="2"/>
  <c r="I128" i="2"/>
  <c r="J128" i="2"/>
  <c r="C130" i="2"/>
  <c r="W130" i="2"/>
  <c r="C133" i="2"/>
  <c r="C137" i="2"/>
  <c r="W137" i="2"/>
  <c r="W138" i="2"/>
  <c r="W67" i="3" s="1"/>
  <c r="X138" i="2"/>
  <c r="X67" i="3" s="1"/>
  <c r="C139" i="2"/>
  <c r="W139" i="2"/>
  <c r="W56" i="3" s="1"/>
  <c r="C144" i="2"/>
  <c r="W144" i="2"/>
  <c r="C146" i="2"/>
  <c r="A149" i="2"/>
  <c r="N12" i="1"/>
  <c r="G20" i="2" s="1"/>
  <c r="W20" i="2" s="1"/>
  <c r="O12" i="1"/>
  <c r="H20" i="2" s="1"/>
  <c r="P12" i="1"/>
  <c r="I20" i="2" s="1"/>
  <c r="Q12" i="1"/>
  <c r="J20" i="2" s="1"/>
  <c r="R12" i="1"/>
  <c r="K20" i="2" s="1"/>
  <c r="S12" i="1"/>
  <c r="L20" i="2" s="1"/>
  <c r="T12" i="1"/>
  <c r="M20" i="2" s="1"/>
  <c r="U12" i="1"/>
  <c r="N20" i="2" s="1"/>
  <c r="V12" i="1"/>
  <c r="O20" i="2" s="1"/>
  <c r="W12" i="1"/>
  <c r="P20" i="2" s="1"/>
  <c r="X12" i="1"/>
  <c r="Q20" i="2" s="1"/>
  <c r="Y12" i="1"/>
  <c r="R20" i="2" s="1"/>
  <c r="N13" i="1"/>
  <c r="G21" i="2" s="1"/>
  <c r="W21" i="2" s="1"/>
  <c r="O13" i="1"/>
  <c r="H21" i="2" s="1"/>
  <c r="P13" i="1"/>
  <c r="I21" i="2" s="1"/>
  <c r="Q13" i="1"/>
  <c r="J21" i="2" s="1"/>
  <c r="R13" i="1"/>
  <c r="K21" i="2" s="1"/>
  <c r="S13" i="1"/>
  <c r="L21" i="2" s="1"/>
  <c r="T13" i="1"/>
  <c r="M21" i="2" s="1"/>
  <c r="U13" i="1"/>
  <c r="N21" i="2" s="1"/>
  <c r="V13" i="1"/>
  <c r="O21" i="2" s="1"/>
  <c r="W13" i="1"/>
  <c r="P21" i="2" s="1"/>
  <c r="X13" i="1"/>
  <c r="Q21" i="2" s="1"/>
  <c r="Y13" i="1"/>
  <c r="R21" i="2" s="1"/>
  <c r="N14" i="1"/>
  <c r="G22" i="2" s="1"/>
  <c r="W22" i="2" s="1"/>
  <c r="O14" i="1"/>
  <c r="H22" i="2" s="1"/>
  <c r="P14" i="1"/>
  <c r="I22" i="2" s="1"/>
  <c r="Q14" i="1"/>
  <c r="J22" i="2" s="1"/>
  <c r="R14" i="1"/>
  <c r="K22" i="2" s="1"/>
  <c r="S14" i="1"/>
  <c r="L22" i="2" s="1"/>
  <c r="T14" i="1"/>
  <c r="M22" i="2" s="1"/>
  <c r="U14" i="1"/>
  <c r="N22" i="2" s="1"/>
  <c r="V14" i="1"/>
  <c r="O22" i="2" s="1"/>
  <c r="W14" i="1"/>
  <c r="P22" i="2" s="1"/>
  <c r="X14" i="1"/>
  <c r="Q22" i="2" s="1"/>
  <c r="Y14" i="1"/>
  <c r="R22" i="2" s="1"/>
  <c r="N25" i="1"/>
  <c r="G60" i="2" s="1"/>
  <c r="W60" i="2" s="1"/>
  <c r="O25" i="1"/>
  <c r="H60" i="2" s="1"/>
  <c r="P25" i="1"/>
  <c r="I60" i="2" s="1"/>
  <c r="Q25" i="1"/>
  <c r="J60" i="2" s="1"/>
  <c r="R25" i="1"/>
  <c r="K60" i="2" s="1"/>
  <c r="S25" i="1"/>
  <c r="L60" i="2" s="1"/>
  <c r="T25" i="1"/>
  <c r="M60" i="2" s="1"/>
  <c r="U25" i="1"/>
  <c r="N60" i="2" s="1"/>
  <c r="V25" i="1"/>
  <c r="O60" i="2" s="1"/>
  <c r="W25" i="1"/>
  <c r="P60" i="2" s="1"/>
  <c r="X25" i="1"/>
  <c r="Y25" i="1"/>
  <c r="R60" i="2" s="1"/>
  <c r="N26" i="1"/>
  <c r="G61" i="2" s="1"/>
  <c r="W61" i="2" s="1"/>
  <c r="O26" i="1"/>
  <c r="H61" i="2" s="1"/>
  <c r="P26" i="1"/>
  <c r="I61" i="2" s="1"/>
  <c r="Q26" i="1"/>
  <c r="J61" i="2" s="1"/>
  <c r="R26" i="1"/>
  <c r="K61" i="2" s="1"/>
  <c r="S26" i="1"/>
  <c r="L61" i="2" s="1"/>
  <c r="T26" i="1"/>
  <c r="M61" i="2" s="1"/>
  <c r="U26" i="1"/>
  <c r="N61" i="2" s="1"/>
  <c r="V26" i="1"/>
  <c r="O61" i="2" s="1"/>
  <c r="W26" i="1"/>
  <c r="P61" i="2" s="1"/>
  <c r="X26" i="1"/>
  <c r="Q61" i="2" s="1"/>
  <c r="Y26" i="1"/>
  <c r="R61" i="2" s="1"/>
  <c r="A32" i="1"/>
  <c r="A51" i="1"/>
  <c r="F32" i="1" l="1" a="1"/>
  <c r="F32" i="1" s="1"/>
  <c r="G73" i="2" s="1"/>
  <c r="F26" i="1" a="1"/>
  <c r="F26" i="1" s="1"/>
  <c r="G57" i="2" s="1"/>
  <c r="F25" i="1" a="1"/>
  <c r="F25" i="1" s="1"/>
  <c r="G56" i="2" s="1"/>
  <c r="W34" i="3"/>
  <c r="W121" i="2"/>
  <c r="Y138" i="2"/>
  <c r="W119" i="2"/>
  <c r="W122" i="2" s="1"/>
  <c r="A13" i="1"/>
  <c r="X137" i="2"/>
  <c r="X139" i="2" s="1"/>
  <c r="A12" i="1"/>
  <c r="A14" i="1"/>
  <c r="J5" i="3"/>
  <c r="J6" i="3" s="1"/>
  <c r="BP115" i="2"/>
  <c r="AZ115" i="2"/>
  <c r="AJ115" i="2"/>
  <c r="BO115" i="2"/>
  <c r="AY115" i="2"/>
  <c r="AI115" i="2"/>
  <c r="BM115" i="2"/>
  <c r="AW115" i="2"/>
  <c r="AG115" i="2"/>
  <c r="BL115" i="2"/>
  <c r="AV115" i="2"/>
  <c r="AF115" i="2"/>
  <c r="BK115" i="2"/>
  <c r="AU115" i="2"/>
  <c r="AE115" i="2"/>
  <c r="BJ115" i="2"/>
  <c r="AT115" i="2"/>
  <c r="AD115" i="2"/>
  <c r="BI115" i="2"/>
  <c r="AS115" i="2"/>
  <c r="AC115" i="2"/>
  <c r="BH115" i="2"/>
  <c r="AR115" i="2"/>
  <c r="AB115" i="2"/>
  <c r="BG115" i="2"/>
  <c r="AQ115" i="2"/>
  <c r="AA115" i="2"/>
  <c r="BF115" i="2"/>
  <c r="AP115" i="2"/>
  <c r="X5" i="2"/>
  <c r="W4" i="2"/>
  <c r="J73" i="2" l="1"/>
  <c r="I73" i="2"/>
  <c r="H73" i="2"/>
  <c r="J56" i="2"/>
  <c r="I56" i="2"/>
  <c r="H56" i="2"/>
  <c r="I57" i="2"/>
  <c r="H57" i="2"/>
  <c r="J57" i="2"/>
  <c r="W65" i="3"/>
  <c r="W65" i="6" s="1"/>
  <c r="W49" i="3"/>
  <c r="W49" i="6" s="1"/>
  <c r="X117" i="2"/>
  <c r="X56" i="3"/>
  <c r="Y137" i="2"/>
  <c r="Y139" i="2" s="1"/>
  <c r="W4" i="3"/>
  <c r="W15" i="2"/>
  <c r="W27" i="2" s="1"/>
  <c r="W14" i="3" s="1"/>
  <c r="W16" i="2"/>
  <c r="W28" i="2" s="1"/>
  <c r="W15" i="3" s="1"/>
  <c r="W37" i="2"/>
  <c r="W34" i="2"/>
  <c r="W38" i="2"/>
  <c r="W14" i="2"/>
  <c r="W26" i="2" s="1"/>
  <c r="W36" i="2"/>
  <c r="W53" i="2"/>
  <c r="W57" i="2"/>
  <c r="W68" i="2" s="1"/>
  <c r="W30" i="3" s="1"/>
  <c r="W30" i="6" s="1"/>
  <c r="W88" i="2"/>
  <c r="W52" i="2"/>
  <c r="W51" i="2"/>
  <c r="W35" i="2"/>
  <c r="W56" i="2"/>
  <c r="W67" i="2" s="1"/>
  <c r="W29" i="3" s="1"/>
  <c r="W29" i="6" s="1"/>
  <c r="W128" i="2"/>
  <c r="W99" i="2"/>
  <c r="W73" i="2"/>
  <c r="W80" i="2" s="1"/>
  <c r="W77" i="2"/>
  <c r="X5" i="3"/>
  <c r="X4" i="2"/>
  <c r="X6" i="2"/>
  <c r="Y5" i="2" s="1"/>
  <c r="X7" i="2"/>
  <c r="Y67" i="3"/>
  <c r="Z138" i="2"/>
  <c r="W81" i="2" l="1"/>
  <c r="W31" i="3" s="1"/>
  <c r="W31" i="6" s="1"/>
  <c r="W64" i="3"/>
  <c r="W64" i="6" s="1"/>
  <c r="W82" i="2"/>
  <c r="Z67" i="3"/>
  <c r="AA138" i="2"/>
  <c r="Y56" i="3"/>
  <c r="Z137" i="2"/>
  <c r="Z139" i="2" s="1"/>
  <c r="Y5" i="3"/>
  <c r="Y4" i="2"/>
  <c r="Y7" i="2"/>
  <c r="Y6" i="2"/>
  <c r="Z5" i="2" s="1"/>
  <c r="X7" i="3"/>
  <c r="X20" i="2"/>
  <c r="X22" i="2"/>
  <c r="X21" i="2"/>
  <c r="X60" i="2"/>
  <c r="X61" i="2"/>
  <c r="X74" i="2"/>
  <c r="X6" i="3"/>
  <c r="X109" i="2"/>
  <c r="X112" i="2"/>
  <c r="X118" i="2"/>
  <c r="X4" i="3"/>
  <c r="X15" i="2"/>
  <c r="X16" i="2"/>
  <c r="X34" i="2"/>
  <c r="X38" i="2"/>
  <c r="X14" i="2"/>
  <c r="X35" i="2"/>
  <c r="X51" i="2"/>
  <c r="X36" i="2"/>
  <c r="X56" i="2"/>
  <c r="X67" i="2" s="1"/>
  <c r="X29" i="3" s="1"/>
  <c r="X29" i="6" s="1"/>
  <c r="X73" i="2"/>
  <c r="X80" i="2" s="1"/>
  <c r="X64" i="3" s="1"/>
  <c r="X64" i="6" s="1"/>
  <c r="X77" i="2"/>
  <c r="X53" i="2"/>
  <c r="X57" i="2"/>
  <c r="X88" i="2"/>
  <c r="X52" i="2"/>
  <c r="X37" i="2"/>
  <c r="X128" i="2"/>
  <c r="X99" i="2"/>
  <c r="W13" i="3"/>
  <c r="W29" i="2"/>
  <c r="W16" i="3" l="1"/>
  <c r="W16" i="6" s="1"/>
  <c r="W13" i="6"/>
  <c r="X26" i="2"/>
  <c r="X68" i="2"/>
  <c r="X30" i="3" s="1"/>
  <c r="X30" i="6" s="1"/>
  <c r="Z5" i="3"/>
  <c r="Z4" i="2"/>
  <c r="Z7" i="2"/>
  <c r="Z6" i="2"/>
  <c r="Z56" i="3"/>
  <c r="AA137" i="2"/>
  <c r="AA139" i="2" s="1"/>
  <c r="AA67" i="3"/>
  <c r="AB138" i="2"/>
  <c r="X119" i="2"/>
  <c r="X120" i="2"/>
  <c r="X13" i="3"/>
  <c r="X13" i="6" s="1"/>
  <c r="W41" i="2"/>
  <c r="W42" i="2"/>
  <c r="W19" i="3" s="1"/>
  <c r="W19" i="6" s="1"/>
  <c r="W43" i="2"/>
  <c r="W20" i="3" s="1"/>
  <c r="W20" i="6" s="1"/>
  <c r="W44" i="2"/>
  <c r="W21" i="3" s="1"/>
  <c r="W21" i="6" s="1"/>
  <c r="W45" i="2"/>
  <c r="W22" i="3" s="1"/>
  <c r="W22" i="6" s="1"/>
  <c r="W91" i="2"/>
  <c r="W64" i="2"/>
  <c r="W65" i="2"/>
  <c r="W27" i="3" s="1"/>
  <c r="W27" i="6" s="1"/>
  <c r="W66" i="2"/>
  <c r="W28" i="3" s="1"/>
  <c r="W28" i="6" s="1"/>
  <c r="X28" i="2"/>
  <c r="X15" i="3" s="1"/>
  <c r="Y6" i="3"/>
  <c r="Y118" i="2"/>
  <c r="Y109" i="2"/>
  <c r="Y112" i="2"/>
  <c r="X27" i="2"/>
  <c r="X14" i="3" s="1"/>
  <c r="Y7" i="3"/>
  <c r="Y22" i="2"/>
  <c r="Y21" i="2"/>
  <c r="Y20" i="2"/>
  <c r="Y60" i="2"/>
  <c r="Y74" i="2"/>
  <c r="Y61" i="2"/>
  <c r="W41" i="3"/>
  <c r="W41" i="6" s="1"/>
  <c r="X79" i="2"/>
  <c r="Y14" i="2"/>
  <c r="Y15" i="2"/>
  <c r="Y4" i="3"/>
  <c r="Y37" i="2"/>
  <c r="Y34" i="2"/>
  <c r="Y38" i="2"/>
  <c r="Y16" i="2"/>
  <c r="Y56" i="2"/>
  <c r="Y67" i="2" s="1"/>
  <c r="Y29" i="3" s="1"/>
  <c r="Y29" i="6" s="1"/>
  <c r="Y73" i="2"/>
  <c r="Y77" i="2"/>
  <c r="Y53" i="2"/>
  <c r="Y57" i="2"/>
  <c r="Y68" i="2" s="1"/>
  <c r="Y30" i="3" s="1"/>
  <c r="Y30" i="6" s="1"/>
  <c r="Y88" i="2"/>
  <c r="Y51" i="2"/>
  <c r="Y52" i="2"/>
  <c r="Y35" i="2"/>
  <c r="Y36" i="2"/>
  <c r="Y128" i="2"/>
  <c r="Y99" i="2"/>
  <c r="Y28" i="2" l="1"/>
  <c r="Y15" i="3" s="1"/>
  <c r="Y27" i="2"/>
  <c r="Y14" i="3" s="1"/>
  <c r="Y26" i="2"/>
  <c r="W18" i="3"/>
  <c r="W18" i="6" s="1"/>
  <c r="W46" i="2"/>
  <c r="Y13" i="3"/>
  <c r="Y29" i="2"/>
  <c r="Y80" i="2"/>
  <c r="Y64" i="3" s="1"/>
  <c r="Y64" i="6" s="1"/>
  <c r="X29" i="2"/>
  <c r="X16" i="3"/>
  <c r="X16" i="6" s="1"/>
  <c r="W26" i="3"/>
  <c r="W26" i="6" s="1"/>
  <c r="W69" i="2"/>
  <c r="X34" i="3"/>
  <c r="X34" i="6" s="1"/>
  <c r="X121" i="2"/>
  <c r="X65" i="3" s="1"/>
  <c r="X65" i="6" s="1"/>
  <c r="Z6" i="3"/>
  <c r="Z118" i="2"/>
  <c r="Z112" i="2"/>
  <c r="Z109" i="2"/>
  <c r="AA56" i="3"/>
  <c r="AB137" i="2"/>
  <c r="AB139" i="2" s="1"/>
  <c r="W93" i="2"/>
  <c r="W92" i="2" s="1"/>
  <c r="W62" i="3" s="1"/>
  <c r="W62" i="6" s="1"/>
  <c r="AB67" i="3"/>
  <c r="AC138" i="2"/>
  <c r="Z7" i="3"/>
  <c r="Z22" i="2"/>
  <c r="Z21" i="2"/>
  <c r="Z20" i="2"/>
  <c r="Z60" i="2"/>
  <c r="Z74" i="2"/>
  <c r="Z61" i="2"/>
  <c r="AA5" i="2"/>
  <c r="Z4" i="3"/>
  <c r="Z14" i="2"/>
  <c r="Z15" i="2"/>
  <c r="Z37" i="2"/>
  <c r="Z53" i="2"/>
  <c r="Z34" i="2"/>
  <c r="Z38" i="2"/>
  <c r="Z16" i="2"/>
  <c r="Z35" i="2"/>
  <c r="Z56" i="2"/>
  <c r="Z73" i="2"/>
  <c r="Z77" i="2"/>
  <c r="Z57" i="2"/>
  <c r="Z68" i="2" s="1"/>
  <c r="Z30" i="3" s="1"/>
  <c r="Z30" i="6" s="1"/>
  <c r="Z88" i="2"/>
  <c r="Z51" i="2"/>
  <c r="Z52" i="2"/>
  <c r="Z36" i="2"/>
  <c r="Z128" i="2"/>
  <c r="Z99" i="2"/>
  <c r="X81" i="2"/>
  <c r="X31" i="3" s="1"/>
  <c r="X31" i="6" s="1"/>
  <c r="Y16" i="3" l="1"/>
  <c r="Y16" i="6" s="1"/>
  <c r="Y13" i="6"/>
  <c r="Z80" i="2"/>
  <c r="Z64" i="3" s="1"/>
  <c r="Z64" i="6" s="1"/>
  <c r="X82" i="2"/>
  <c r="X122" i="2"/>
  <c r="Z67" i="2"/>
  <c r="Z29" i="3" s="1"/>
  <c r="Z29" i="6" s="1"/>
  <c r="W23" i="3"/>
  <c r="W23" i="6" s="1"/>
  <c r="AC67" i="3"/>
  <c r="AD138" i="2"/>
  <c r="Z28" i="2"/>
  <c r="Z15" i="3" s="1"/>
  <c r="AA5" i="3"/>
  <c r="AA4" i="2"/>
  <c r="AA6" i="2"/>
  <c r="AA7" i="2"/>
  <c r="X49" i="3"/>
  <c r="X49" i="6" s="1"/>
  <c r="Y117" i="2"/>
  <c r="Z27" i="2"/>
  <c r="Z14" i="3" s="1"/>
  <c r="W102" i="2"/>
  <c r="W126" i="2"/>
  <c r="W131" i="2" s="1"/>
  <c r="Z26" i="2"/>
  <c r="W43" i="3"/>
  <c r="W43" i="6" s="1"/>
  <c r="X90" i="2"/>
  <c r="AB56" i="3"/>
  <c r="AC137" i="2"/>
  <c r="AC139" i="2" s="1"/>
  <c r="Y41" i="2"/>
  <c r="Y42" i="2"/>
  <c r="Y19" i="3" s="1"/>
  <c r="Y19" i="6" s="1"/>
  <c r="Y43" i="2"/>
  <c r="Y20" i="3" s="1"/>
  <c r="Y20" i="6" s="1"/>
  <c r="Y44" i="2"/>
  <c r="Y21" i="3" s="1"/>
  <c r="Y21" i="6" s="1"/>
  <c r="Y45" i="2"/>
  <c r="Y22" i="3" s="1"/>
  <c r="Y22" i="6" s="1"/>
  <c r="Y65" i="2"/>
  <c r="Y27" i="3" s="1"/>
  <c r="Y27" i="6" s="1"/>
  <c r="Y91" i="2"/>
  <c r="Y66" i="2"/>
  <c r="Y28" i="3" s="1"/>
  <c r="Y28" i="6" s="1"/>
  <c r="Y64" i="2"/>
  <c r="X41" i="2"/>
  <c r="X42" i="2"/>
  <c r="X19" i="3" s="1"/>
  <c r="X19" i="6" s="1"/>
  <c r="X43" i="2"/>
  <c r="X20" i="3" s="1"/>
  <c r="X20" i="6" s="1"/>
  <c r="X44" i="2"/>
  <c r="X21" i="3" s="1"/>
  <c r="X21" i="6" s="1"/>
  <c r="X45" i="2"/>
  <c r="X22" i="3" s="1"/>
  <c r="X22" i="6" s="1"/>
  <c r="X64" i="2"/>
  <c r="X65" i="2"/>
  <c r="X27" i="3" s="1"/>
  <c r="X27" i="6" s="1"/>
  <c r="X66" i="2"/>
  <c r="X28" i="3" s="1"/>
  <c r="X28" i="6" s="1"/>
  <c r="X91" i="2"/>
  <c r="X93" i="2" s="1"/>
  <c r="X41" i="3"/>
  <c r="X41" i="6" s="1"/>
  <c r="Y79" i="2"/>
  <c r="X92" i="2" l="1"/>
  <c r="X62" i="3" s="1"/>
  <c r="X62" i="6" s="1"/>
  <c r="Y119" i="2"/>
  <c r="Y120" i="2"/>
  <c r="AD67" i="3"/>
  <c r="AE138" i="2"/>
  <c r="X26" i="3"/>
  <c r="X26" i="6" s="1"/>
  <c r="X69" i="2"/>
  <c r="Y18" i="3"/>
  <c r="Y46" i="2"/>
  <c r="AA7" i="3"/>
  <c r="AA22" i="2"/>
  <c r="AA21" i="2"/>
  <c r="AA20" i="2"/>
  <c r="AA60" i="2"/>
  <c r="AA61" i="2"/>
  <c r="AA74" i="2"/>
  <c r="Z13" i="3"/>
  <c r="Z13" i="6" s="1"/>
  <c r="Z29" i="2"/>
  <c r="AA6" i="3"/>
  <c r="AA112" i="2"/>
  <c r="AA118" i="2"/>
  <c r="AA109" i="2"/>
  <c r="AC56" i="3"/>
  <c r="AD137" i="2"/>
  <c r="AD139" i="2" s="1"/>
  <c r="W36" i="3"/>
  <c r="W36" i="6" s="1"/>
  <c r="W132" i="2"/>
  <c r="W66" i="3" s="1"/>
  <c r="W66" i="6" s="1"/>
  <c r="AB5" i="2"/>
  <c r="W104" i="2"/>
  <c r="AA4" i="3"/>
  <c r="AA14" i="2"/>
  <c r="AA26" i="2" s="1"/>
  <c r="AA15" i="2"/>
  <c r="AA36" i="2"/>
  <c r="AA37" i="2"/>
  <c r="AA16" i="2"/>
  <c r="AA35" i="2"/>
  <c r="AA38" i="2"/>
  <c r="AA56" i="2"/>
  <c r="AA73" i="2"/>
  <c r="AA77" i="2"/>
  <c r="AA53" i="2"/>
  <c r="AA34" i="2"/>
  <c r="AA57" i="2"/>
  <c r="AA51" i="2"/>
  <c r="AA52" i="2"/>
  <c r="AA128" i="2"/>
  <c r="AA88" i="2"/>
  <c r="AA99" i="2"/>
  <c r="Y81" i="2"/>
  <c r="Y31" i="3" s="1"/>
  <c r="Y31" i="6" s="1"/>
  <c r="X18" i="3"/>
  <c r="X18" i="6" s="1"/>
  <c r="X46" i="2"/>
  <c r="Y26" i="3"/>
  <c r="Y26" i="6" s="1"/>
  <c r="Y69" i="2"/>
  <c r="X43" i="3"/>
  <c r="X43" i="6" s="1"/>
  <c r="Y90" i="2"/>
  <c r="W32" i="3"/>
  <c r="W32" i="6" s="1"/>
  <c r="W24" i="3"/>
  <c r="W24" i="6" s="1"/>
  <c r="Y93" i="2"/>
  <c r="Y23" i="3" l="1"/>
  <c r="Y23" i="6" s="1"/>
  <c r="Y18" i="6"/>
  <c r="AA67" i="2"/>
  <c r="AA29" i="3" s="1"/>
  <c r="AA29" i="6" s="1"/>
  <c r="AA80" i="2"/>
  <c r="AA64" i="3" s="1"/>
  <c r="AA64" i="6" s="1"/>
  <c r="AA68" i="2"/>
  <c r="AA30" i="3" s="1"/>
  <c r="AA30" i="6" s="1"/>
  <c r="Y102" i="2"/>
  <c r="Y126" i="2"/>
  <c r="Y131" i="2" s="1"/>
  <c r="X23" i="3"/>
  <c r="X23" i="6" s="1"/>
  <c r="AA27" i="2"/>
  <c r="AA14" i="3" s="1"/>
  <c r="AA28" i="2"/>
  <c r="AA15" i="3" s="1"/>
  <c r="AA13" i="3"/>
  <c r="AA29" i="2"/>
  <c r="AD56" i="3"/>
  <c r="AE137" i="2"/>
  <c r="AE139" i="2" s="1"/>
  <c r="Y82" i="2"/>
  <c r="Z41" i="2"/>
  <c r="Z42" i="2"/>
  <c r="Z19" i="3" s="1"/>
  <c r="Z19" i="6" s="1"/>
  <c r="Z43" i="2"/>
  <c r="Z20" i="3" s="1"/>
  <c r="Z20" i="6" s="1"/>
  <c r="Z44" i="2"/>
  <c r="Z21" i="3" s="1"/>
  <c r="Z21" i="6" s="1"/>
  <c r="Z45" i="2"/>
  <c r="Z22" i="3" s="1"/>
  <c r="Z22" i="6" s="1"/>
  <c r="Z65" i="2"/>
  <c r="Z27" i="3" s="1"/>
  <c r="Z27" i="6" s="1"/>
  <c r="Z91" i="2"/>
  <c r="Z93" i="2" s="1"/>
  <c r="Z66" i="2"/>
  <c r="Z28" i="3" s="1"/>
  <c r="Z28" i="6" s="1"/>
  <c r="Z64" i="2"/>
  <c r="AE67" i="3"/>
  <c r="AF138" i="2"/>
  <c r="X102" i="2"/>
  <c r="X104" i="2" s="1"/>
  <c r="X126" i="2"/>
  <c r="X131" i="2" s="1"/>
  <c r="W47" i="3"/>
  <c r="W47" i="6" s="1"/>
  <c r="X101" i="2"/>
  <c r="Z16" i="3"/>
  <c r="Z16" i="6" s="1"/>
  <c r="Y43" i="3"/>
  <c r="Y43" i="6" s="1"/>
  <c r="Z90" i="2"/>
  <c r="W103" i="2"/>
  <c r="W63" i="3" s="1"/>
  <c r="W63" i="6" s="1"/>
  <c r="Y34" i="3"/>
  <c r="Y34" i="6" s="1"/>
  <c r="Y121" i="2"/>
  <c r="Y65" i="3"/>
  <c r="Y65" i="6" s="1"/>
  <c r="W35" i="3"/>
  <c r="W33" i="3"/>
  <c r="W33" i="6" s="1"/>
  <c r="Y122" i="2"/>
  <c r="Y92" i="2"/>
  <c r="Y62" i="3" s="1"/>
  <c r="Y62" i="6" s="1"/>
  <c r="AB5" i="3"/>
  <c r="AB4" i="2"/>
  <c r="AB6" i="2"/>
  <c r="AC5" i="2" s="1"/>
  <c r="AB7" i="2"/>
  <c r="W133" i="2"/>
  <c r="Y24" i="3" l="1"/>
  <c r="Y24" i="6" s="1"/>
  <c r="AA16" i="3"/>
  <c r="AA16" i="6" s="1"/>
  <c r="AA13" i="6"/>
  <c r="Y32" i="3"/>
  <c r="Y32" i="6" s="1"/>
  <c r="W37" i="3"/>
  <c r="W35" i="6"/>
  <c r="AC5" i="3"/>
  <c r="AC6" i="2"/>
  <c r="AC7" i="2"/>
  <c r="AC4" i="2"/>
  <c r="AD5" i="2"/>
  <c r="AA41" i="2"/>
  <c r="AA42" i="2"/>
  <c r="AA19" i="3" s="1"/>
  <c r="AA19" i="6" s="1"/>
  <c r="AA43" i="2"/>
  <c r="AA20" i="3" s="1"/>
  <c r="AA20" i="6" s="1"/>
  <c r="AA44" i="2"/>
  <c r="AA21" i="3" s="1"/>
  <c r="AA21" i="6" s="1"/>
  <c r="AA45" i="2"/>
  <c r="AA22" i="3" s="1"/>
  <c r="AA22" i="6" s="1"/>
  <c r="AA64" i="2"/>
  <c r="AA65" i="2"/>
  <c r="AA27" i="3" s="1"/>
  <c r="AA27" i="6" s="1"/>
  <c r="AA66" i="2"/>
  <c r="AA28" i="3" s="1"/>
  <c r="AA28" i="6" s="1"/>
  <c r="AA91" i="2"/>
  <c r="AA93" i="2" s="1"/>
  <c r="W48" i="3"/>
  <c r="W48" i="6" s="1"/>
  <c r="X130" i="2"/>
  <c r="Z43" i="3"/>
  <c r="Z43" i="6" s="1"/>
  <c r="AA90" i="2"/>
  <c r="Z92" i="2"/>
  <c r="Z62" i="3" s="1"/>
  <c r="Z62" i="6" s="1"/>
  <c r="Z26" i="3"/>
  <c r="Z26" i="6" s="1"/>
  <c r="Z69" i="2"/>
  <c r="X32" i="3"/>
  <c r="X32" i="6" s="1"/>
  <c r="X24" i="3"/>
  <c r="X24" i="6" s="1"/>
  <c r="Z18" i="3"/>
  <c r="Z18" i="6" s="1"/>
  <c r="Z46" i="2"/>
  <c r="X103" i="2"/>
  <c r="X63" i="3" s="1"/>
  <c r="X63" i="6" s="1"/>
  <c r="AB6" i="3"/>
  <c r="AB109" i="2"/>
  <c r="AB112" i="2"/>
  <c r="AB118" i="2"/>
  <c r="W50" i="3"/>
  <c r="W50" i="6" s="1"/>
  <c r="Y35" i="3"/>
  <c r="Y35" i="6" s="1"/>
  <c r="Y33" i="3"/>
  <c r="Y33" i="6" s="1"/>
  <c r="Y49" i="3"/>
  <c r="Y49" i="6" s="1"/>
  <c r="Z117" i="2"/>
  <c r="AB7" i="3"/>
  <c r="AB22" i="2"/>
  <c r="AB21" i="2"/>
  <c r="AB61" i="2"/>
  <c r="AB74" i="2"/>
  <c r="AB20" i="2"/>
  <c r="AB60" i="2"/>
  <c r="AB4" i="3"/>
  <c r="AB14" i="2"/>
  <c r="AB26" i="2" s="1"/>
  <c r="AB15" i="2"/>
  <c r="AB16" i="2"/>
  <c r="AB37" i="2"/>
  <c r="AB53" i="2"/>
  <c r="AB34" i="2"/>
  <c r="AB38" i="2"/>
  <c r="AB35" i="2"/>
  <c r="AB51" i="2"/>
  <c r="AB56" i="2"/>
  <c r="AB73" i="2"/>
  <c r="AB77" i="2"/>
  <c r="AB57" i="2"/>
  <c r="AB88" i="2"/>
  <c r="AB52" i="2"/>
  <c r="AB99" i="2"/>
  <c r="AB36" i="2"/>
  <c r="AB128" i="2"/>
  <c r="X36" i="3"/>
  <c r="X36" i="6" s="1"/>
  <c r="X132" i="2"/>
  <c r="X66" i="3" s="1"/>
  <c r="X66" i="6" s="1"/>
  <c r="Y41" i="3"/>
  <c r="Y41" i="6" s="1"/>
  <c r="Z79" i="2"/>
  <c r="Y36" i="3"/>
  <c r="Y36" i="6" s="1"/>
  <c r="X47" i="3"/>
  <c r="X47" i="6" s="1"/>
  <c r="Y101" i="2"/>
  <c r="AE56" i="3"/>
  <c r="AF137" i="2"/>
  <c r="AF139" i="2" s="1"/>
  <c r="Y104" i="2"/>
  <c r="W68" i="3"/>
  <c r="AF67" i="3"/>
  <c r="AG138" i="2"/>
  <c r="W71" i="3" l="1"/>
  <c r="W71" i="6" s="1"/>
  <c r="W68" i="6"/>
  <c r="W145" i="2"/>
  <c r="W146" i="2" s="1"/>
  <c r="W37" i="6"/>
  <c r="Y103" i="2"/>
  <c r="Y63" i="3" s="1"/>
  <c r="Y63" i="6" s="1"/>
  <c r="AB80" i="2"/>
  <c r="AB64" i="3" s="1"/>
  <c r="AB64" i="6" s="1"/>
  <c r="AB67" i="2"/>
  <c r="AB29" i="3" s="1"/>
  <c r="AB29" i="6" s="1"/>
  <c r="Z119" i="2"/>
  <c r="Z120" i="2"/>
  <c r="X35" i="3"/>
  <c r="X33" i="3"/>
  <c r="X33" i="6" s="1"/>
  <c r="AA26" i="3"/>
  <c r="AA26" i="6" s="1"/>
  <c r="AA69" i="2"/>
  <c r="Z81" i="2"/>
  <c r="Z31" i="3" s="1"/>
  <c r="Z31" i="6" s="1"/>
  <c r="Y37" i="3"/>
  <c r="Z23" i="3"/>
  <c r="Z23" i="6" s="1"/>
  <c r="AB28" i="2"/>
  <c r="AB15" i="3" s="1"/>
  <c r="AA18" i="3"/>
  <c r="AA46" i="2"/>
  <c r="Z102" i="2"/>
  <c r="Z104" i="2" s="1"/>
  <c r="AG67" i="3"/>
  <c r="AH138" i="2"/>
  <c r="AB27" i="2"/>
  <c r="AB14" i="3" s="1"/>
  <c r="AB13" i="3"/>
  <c r="AB13" i="6" s="1"/>
  <c r="AA92" i="2"/>
  <c r="AA62" i="3" s="1"/>
  <c r="AA62" i="6" s="1"/>
  <c r="AD5" i="3"/>
  <c r="AD6" i="2"/>
  <c r="AD7" i="2"/>
  <c r="AD4" i="2"/>
  <c r="AE5" i="2"/>
  <c r="X70" i="3"/>
  <c r="X70" i="6" s="1"/>
  <c r="W44" i="3"/>
  <c r="W44" i="6" s="1"/>
  <c r="AC4" i="3"/>
  <c r="AC14" i="2"/>
  <c r="AC36" i="2"/>
  <c r="AC37" i="2"/>
  <c r="AC53" i="2"/>
  <c r="AC16" i="2"/>
  <c r="AC38" i="2"/>
  <c r="AC56" i="2"/>
  <c r="AC73" i="2"/>
  <c r="AC77" i="2"/>
  <c r="AC34" i="2"/>
  <c r="AC57" i="2"/>
  <c r="AC35" i="2"/>
  <c r="AC51" i="2"/>
  <c r="AC52" i="2"/>
  <c r="AC15" i="2"/>
  <c r="AC27" i="2" s="1"/>
  <c r="AC14" i="3" s="1"/>
  <c r="AC128" i="2"/>
  <c r="AC88" i="2"/>
  <c r="AC99" i="2"/>
  <c r="X133" i="2"/>
  <c r="AC20" i="2"/>
  <c r="AC7" i="3"/>
  <c r="AC22" i="2"/>
  <c r="AC21" i="2"/>
  <c r="AC61" i="2"/>
  <c r="AC74" i="2"/>
  <c r="AC60" i="2"/>
  <c r="Y47" i="3"/>
  <c r="Y47" i="6" s="1"/>
  <c r="Z101" i="2"/>
  <c r="AB68" i="2"/>
  <c r="AB30" i="3" s="1"/>
  <c r="AB30" i="6" s="1"/>
  <c r="AC6" i="3"/>
  <c r="AC109" i="2"/>
  <c r="AC112" i="2"/>
  <c r="AC118" i="2"/>
  <c r="AF56" i="3"/>
  <c r="AG137" i="2"/>
  <c r="AG139" i="2" s="1"/>
  <c r="X68" i="3"/>
  <c r="X68" i="6" s="1"/>
  <c r="AA43" i="3"/>
  <c r="AA43" i="6" s="1"/>
  <c r="AB90" i="2"/>
  <c r="AA23" i="3" l="1"/>
  <c r="AA23" i="6" s="1"/>
  <c r="AA18" i="6"/>
  <c r="X37" i="3"/>
  <c r="X35" i="6"/>
  <c r="Y145" i="2"/>
  <c r="Y37" i="6"/>
  <c r="X144" i="2"/>
  <c r="W57" i="3"/>
  <c r="Z103" i="2"/>
  <c r="Z63" i="3" s="1"/>
  <c r="Z63" i="6" s="1"/>
  <c r="AC28" i="2"/>
  <c r="AC15" i="3" s="1"/>
  <c r="X71" i="3"/>
  <c r="X71" i="6" s="1"/>
  <c r="AB29" i="2"/>
  <c r="Z32" i="3"/>
  <c r="Z32" i="6" s="1"/>
  <c r="Z24" i="3"/>
  <c r="Z24" i="6" s="1"/>
  <c r="AB16" i="3"/>
  <c r="AB16" i="6" s="1"/>
  <c r="AC26" i="2"/>
  <c r="AG56" i="3"/>
  <c r="AH137" i="2"/>
  <c r="AH139" i="2" s="1"/>
  <c r="X48" i="3"/>
  <c r="Y130" i="2"/>
  <c r="Y132" i="2"/>
  <c r="Y66" i="3" s="1"/>
  <c r="Z82" i="2"/>
  <c r="W45" i="3"/>
  <c r="AH67" i="3"/>
  <c r="AI138" i="2"/>
  <c r="AE5" i="3"/>
  <c r="AE6" i="2"/>
  <c r="AF5" i="2" s="1"/>
  <c r="AE7" i="2"/>
  <c r="AE4" i="2"/>
  <c r="AC68" i="2"/>
  <c r="AC30" i="3" s="1"/>
  <c r="AC30" i="6" s="1"/>
  <c r="AD4" i="3"/>
  <c r="AD14" i="2"/>
  <c r="AD36" i="2"/>
  <c r="AD52" i="2"/>
  <c r="AD37" i="2"/>
  <c r="AD16" i="2"/>
  <c r="AD34" i="2"/>
  <c r="AD38" i="2"/>
  <c r="AD15" i="2"/>
  <c r="AD53" i="2"/>
  <c r="AD56" i="2"/>
  <c r="AD73" i="2"/>
  <c r="AD77" i="2"/>
  <c r="AD57" i="2"/>
  <c r="AD68" i="2" s="1"/>
  <c r="AD30" i="3" s="1"/>
  <c r="AD30" i="6" s="1"/>
  <c r="AD35" i="2"/>
  <c r="AD51" i="2"/>
  <c r="AD128" i="2"/>
  <c r="AD88" i="2"/>
  <c r="AD99" i="2"/>
  <c r="Z126" i="2"/>
  <c r="Z131" i="2" s="1"/>
  <c r="AD7" i="3"/>
  <c r="AD20" i="2"/>
  <c r="AD22" i="2"/>
  <c r="AD21" i="2"/>
  <c r="AD61" i="2"/>
  <c r="AD74" i="2"/>
  <c r="AD60" i="2"/>
  <c r="Z47" i="3"/>
  <c r="Z47" i="6" s="1"/>
  <c r="AA101" i="2"/>
  <c r="Z34" i="3"/>
  <c r="Z34" i="6" s="1"/>
  <c r="Z121" i="2"/>
  <c r="Z65" i="3" s="1"/>
  <c r="Z65" i="6" s="1"/>
  <c r="AD6" i="3"/>
  <c r="AD109" i="2"/>
  <c r="AD112" i="2"/>
  <c r="AD118" i="2"/>
  <c r="AA102" i="2"/>
  <c r="AA104" i="2" s="1"/>
  <c r="AC80" i="2"/>
  <c r="AC64" i="3" s="1"/>
  <c r="AC64" i="6" s="1"/>
  <c r="AA24" i="3"/>
  <c r="AA24" i="6" s="1"/>
  <c r="AC67" i="2"/>
  <c r="AC29" i="3" s="1"/>
  <c r="AC29" i="6" s="1"/>
  <c r="Y68" i="3" l="1"/>
  <c r="Y66" i="6"/>
  <c r="W58" i="3"/>
  <c r="W58" i="6" s="1"/>
  <c r="W57" i="6"/>
  <c r="X50" i="3"/>
  <c r="X50" i="6" s="1"/>
  <c r="X48" i="6"/>
  <c r="W52" i="3"/>
  <c r="W45" i="6"/>
  <c r="X44" i="3"/>
  <c r="Y70" i="3"/>
  <c r="Y70" i="6" s="1"/>
  <c r="X145" i="2"/>
  <c r="X146" i="2" s="1"/>
  <c r="X37" i="6"/>
  <c r="AD26" i="2"/>
  <c r="AD29" i="2" s="1"/>
  <c r="AD27" i="2"/>
  <c r="AD14" i="3" s="1"/>
  <c r="AF5" i="3"/>
  <c r="AF6" i="2"/>
  <c r="AF7" i="2"/>
  <c r="AF4" i="2"/>
  <c r="Z41" i="3"/>
  <c r="Z41" i="6" s="1"/>
  <c r="AA79" i="2"/>
  <c r="Y133" i="2"/>
  <c r="Z132" i="2" s="1"/>
  <c r="Z66" i="3" s="1"/>
  <c r="AH56" i="3"/>
  <c r="AI137" i="2"/>
  <c r="AI139" i="2" s="1"/>
  <c r="Z122" i="2"/>
  <c r="AA103" i="2"/>
  <c r="AA63" i="3" s="1"/>
  <c r="AA63" i="6" s="1"/>
  <c r="AD80" i="2"/>
  <c r="AD64" i="3" s="1"/>
  <c r="AD64" i="6" s="1"/>
  <c r="AE4" i="3"/>
  <c r="AE14" i="2"/>
  <c r="AE15" i="2"/>
  <c r="AE35" i="2"/>
  <c r="AE51" i="2"/>
  <c r="AE36" i="2"/>
  <c r="AE16" i="2"/>
  <c r="AE28" i="2" s="1"/>
  <c r="AE15" i="3" s="1"/>
  <c r="AE34" i="2"/>
  <c r="AE38" i="2"/>
  <c r="AE53" i="2"/>
  <c r="AE56" i="2"/>
  <c r="AE57" i="2"/>
  <c r="AE37" i="2"/>
  <c r="AE52" i="2"/>
  <c r="AE73" i="2"/>
  <c r="AE77" i="2"/>
  <c r="AE128" i="2"/>
  <c r="AE88" i="2"/>
  <c r="AE99" i="2"/>
  <c r="AE7" i="3"/>
  <c r="AE20" i="2"/>
  <c r="AE22" i="2"/>
  <c r="AE21" i="2"/>
  <c r="AE61" i="2"/>
  <c r="AE74" i="2"/>
  <c r="AE60" i="2"/>
  <c r="AC13" i="3"/>
  <c r="AC29" i="2"/>
  <c r="AE6" i="3"/>
  <c r="AE109" i="2"/>
  <c r="AE112" i="2"/>
  <c r="AE118" i="2"/>
  <c r="AI67" i="3"/>
  <c r="AJ138" i="2"/>
  <c r="Z35" i="3"/>
  <c r="Z33" i="3"/>
  <c r="Z33" i="6" s="1"/>
  <c r="AA47" i="3"/>
  <c r="AA47" i="6" s="1"/>
  <c r="AB101" i="2"/>
  <c r="AB41" i="2"/>
  <c r="AB42" i="2"/>
  <c r="AB19" i="3" s="1"/>
  <c r="AB19" i="6" s="1"/>
  <c r="AB43" i="2"/>
  <c r="AB20" i="3" s="1"/>
  <c r="AB20" i="6" s="1"/>
  <c r="AB44" i="2"/>
  <c r="AB21" i="3" s="1"/>
  <c r="AB21" i="6" s="1"/>
  <c r="AB45" i="2"/>
  <c r="AB22" i="3" s="1"/>
  <c r="AB22" i="6" s="1"/>
  <c r="AB64" i="2"/>
  <c r="AB65" i="2"/>
  <c r="AB27" i="3" s="1"/>
  <c r="AB27" i="6" s="1"/>
  <c r="AB66" i="2"/>
  <c r="AB28" i="3" s="1"/>
  <c r="AB28" i="6" s="1"/>
  <c r="AB91" i="2"/>
  <c r="Z36" i="3"/>
  <c r="Z36" i="6" s="1"/>
  <c r="AD67" i="2"/>
  <c r="AD29" i="3" s="1"/>
  <c r="AD29" i="6" s="1"/>
  <c r="AD28" i="2"/>
  <c r="AD15" i="3" s="1"/>
  <c r="AD13" i="3" l="1"/>
  <c r="AC16" i="3"/>
  <c r="AC16" i="6" s="1"/>
  <c r="AC13" i="6"/>
  <c r="W54" i="3"/>
  <c r="W54" i="6" s="1"/>
  <c r="W52" i="6"/>
  <c r="Y144" i="2"/>
  <c r="Y146" i="2" s="1"/>
  <c r="X57" i="3"/>
  <c r="X45" i="3"/>
  <c r="X44" i="6"/>
  <c r="Z68" i="3"/>
  <c r="Z66" i="6"/>
  <c r="Z37" i="3"/>
  <c r="Z35" i="6"/>
  <c r="Y71" i="3"/>
  <c r="Y68" i="6"/>
  <c r="AI56" i="3"/>
  <c r="AJ137" i="2"/>
  <c r="AJ139" i="2" s="1"/>
  <c r="Y48" i="3"/>
  <c r="Z130" i="2"/>
  <c r="Z133" i="2" s="1"/>
  <c r="AE27" i="2"/>
  <c r="AE14" i="3" s="1"/>
  <c r="AA81" i="2"/>
  <c r="AD41" i="2"/>
  <c r="AD42" i="2"/>
  <c r="AD19" i="3" s="1"/>
  <c r="AD19" i="6" s="1"/>
  <c r="AD43" i="2"/>
  <c r="AD20" i="3" s="1"/>
  <c r="AD20" i="6" s="1"/>
  <c r="AD44" i="2"/>
  <c r="AD21" i="3" s="1"/>
  <c r="AD21" i="6" s="1"/>
  <c r="AD64" i="2"/>
  <c r="AD65" i="2"/>
  <c r="AD27" i="3" s="1"/>
  <c r="AD27" i="6" s="1"/>
  <c r="AD66" i="2"/>
  <c r="AD28" i="3" s="1"/>
  <c r="AD28" i="6" s="1"/>
  <c r="AD45" i="2"/>
  <c r="AD22" i="3" s="1"/>
  <c r="AD22" i="6" s="1"/>
  <c r="AD91" i="2"/>
  <c r="AE26" i="2"/>
  <c r="AB93" i="2"/>
  <c r="AB92" i="2" s="1"/>
  <c r="AB62" i="3" s="1"/>
  <c r="AB62" i="6" s="1"/>
  <c r="AE80" i="2"/>
  <c r="AE64" i="3" s="1"/>
  <c r="AE64" i="6" s="1"/>
  <c r="AJ67" i="3"/>
  <c r="AK138" i="2"/>
  <c r="AB26" i="3"/>
  <c r="AB26" i="6" s="1"/>
  <c r="AB69" i="2"/>
  <c r="AF4" i="3"/>
  <c r="AF14" i="2"/>
  <c r="AF15" i="2"/>
  <c r="AF36" i="2"/>
  <c r="AF52" i="2"/>
  <c r="AF37" i="2"/>
  <c r="AF16" i="2"/>
  <c r="AF28" i="2" s="1"/>
  <c r="AF15" i="3" s="1"/>
  <c r="AF34" i="2"/>
  <c r="AF38" i="2"/>
  <c r="AF53" i="2"/>
  <c r="AF56" i="2"/>
  <c r="AF73" i="2"/>
  <c r="AF80" i="2" s="1"/>
  <c r="AF64" i="3" s="1"/>
  <c r="AF64" i="6" s="1"/>
  <c r="AF77" i="2"/>
  <c r="AF35" i="2"/>
  <c r="AF57" i="2"/>
  <c r="AF68" i="2" s="1"/>
  <c r="AF30" i="3" s="1"/>
  <c r="AF30" i="6" s="1"/>
  <c r="AF99" i="2"/>
  <c r="AF128" i="2"/>
  <c r="AF51" i="2"/>
  <c r="AF88" i="2"/>
  <c r="AF7" i="3"/>
  <c r="AF20" i="2"/>
  <c r="AF22" i="2"/>
  <c r="AF21" i="2"/>
  <c r="AF61" i="2"/>
  <c r="AF74" i="2"/>
  <c r="AF60" i="2"/>
  <c r="AE68" i="2"/>
  <c r="AE30" i="3" s="1"/>
  <c r="AE30" i="6" s="1"/>
  <c r="AF6" i="3"/>
  <c r="AF109" i="2"/>
  <c r="AF112" i="2"/>
  <c r="AF118" i="2"/>
  <c r="AB18" i="3"/>
  <c r="AB46" i="2"/>
  <c r="AC41" i="2"/>
  <c r="AC64" i="2"/>
  <c r="AC65" i="2"/>
  <c r="AC27" i="3" s="1"/>
  <c r="AC27" i="6" s="1"/>
  <c r="AC66" i="2"/>
  <c r="AC28" i="3" s="1"/>
  <c r="AC28" i="6" s="1"/>
  <c r="AC42" i="2"/>
  <c r="AC19" i="3" s="1"/>
  <c r="AC19" i="6" s="1"/>
  <c r="AC43" i="2"/>
  <c r="AC20" i="3" s="1"/>
  <c r="AC20" i="6" s="1"/>
  <c r="AC44" i="2"/>
  <c r="AC21" i="3" s="1"/>
  <c r="AC21" i="6" s="1"/>
  <c r="AC45" i="2"/>
  <c r="AC22" i="3" s="1"/>
  <c r="AC22" i="6" s="1"/>
  <c r="AC91" i="2"/>
  <c r="AC93" i="2" s="1"/>
  <c r="AE67" i="2"/>
  <c r="AE29" i="3" s="1"/>
  <c r="AE29" i="6" s="1"/>
  <c r="AG5" i="2"/>
  <c r="Z49" i="3"/>
  <c r="Z49" i="6" s="1"/>
  <c r="AA117" i="2"/>
  <c r="AB23" i="3" l="1"/>
  <c r="AB23" i="6" s="1"/>
  <c r="AB18" i="6"/>
  <c r="AD16" i="3"/>
  <c r="AD16" i="6" s="1"/>
  <c r="AD13" i="6"/>
  <c r="Y71" i="6"/>
  <c r="Y44" i="3"/>
  <c r="Z70" i="3"/>
  <c r="Z70" i="6" s="1"/>
  <c r="X52" i="3"/>
  <c r="X45" i="6"/>
  <c r="Z145" i="2"/>
  <c r="Z37" i="6"/>
  <c r="X58" i="3"/>
  <c r="X58" i="6" s="1"/>
  <c r="X57" i="6"/>
  <c r="Z144" i="2"/>
  <c r="Z146" i="2" s="1"/>
  <c r="AA144" i="2" s="1"/>
  <c r="Y57" i="3"/>
  <c r="Z71" i="3"/>
  <c r="Z68" i="6"/>
  <c r="Y50" i="3"/>
  <c r="Y50" i="6" s="1"/>
  <c r="Y48" i="6"/>
  <c r="AK67" i="3"/>
  <c r="AL138" i="2"/>
  <c r="AD26" i="3"/>
  <c r="AD26" i="6" s="1"/>
  <c r="AD69" i="2"/>
  <c r="AF67" i="2"/>
  <c r="AF29" i="3" s="1"/>
  <c r="AF29" i="6" s="1"/>
  <c r="AD18" i="3"/>
  <c r="AD46" i="2"/>
  <c r="AA31" i="3"/>
  <c r="AA126" i="2"/>
  <c r="AA131" i="2" s="1"/>
  <c r="AA82" i="2"/>
  <c r="AC43" i="3"/>
  <c r="AC43" i="6" s="1"/>
  <c r="AD90" i="2"/>
  <c r="AB43" i="3"/>
  <c r="AB43" i="6" s="1"/>
  <c r="AC90" i="2"/>
  <c r="AC92" i="2" s="1"/>
  <c r="AC62" i="3" s="1"/>
  <c r="AC62" i="6" s="1"/>
  <c r="Z48" i="3"/>
  <c r="AA130" i="2"/>
  <c r="AC18" i="3"/>
  <c r="AC46" i="2"/>
  <c r="AC26" i="3"/>
  <c r="AC26" i="6" s="1"/>
  <c r="AC69" i="2"/>
  <c r="AB102" i="2"/>
  <c r="AE13" i="3"/>
  <c r="AE29" i="2"/>
  <c r="AA119" i="2"/>
  <c r="AA120" i="2"/>
  <c r="AD93" i="2"/>
  <c r="AJ56" i="3"/>
  <c r="AK137" i="2"/>
  <c r="AK139" i="2" s="1"/>
  <c r="AG5" i="3"/>
  <c r="AG6" i="2"/>
  <c r="AG7" i="2"/>
  <c r="AG4" i="2"/>
  <c r="AF27" i="2"/>
  <c r="AF14" i="3" s="1"/>
  <c r="AF26" i="2"/>
  <c r="AB24" i="3" l="1"/>
  <c r="AB24" i="6" s="1"/>
  <c r="AD23" i="3"/>
  <c r="AD23" i="6" s="1"/>
  <c r="AD18" i="6"/>
  <c r="AC23" i="3"/>
  <c r="AC23" i="6" s="1"/>
  <c r="AC18" i="6"/>
  <c r="Z57" i="3"/>
  <c r="Z58" i="3" s="1"/>
  <c r="Z58" i="6" s="1"/>
  <c r="AE16" i="3"/>
  <c r="AE16" i="6" s="1"/>
  <c r="AE13" i="6"/>
  <c r="Z50" i="3"/>
  <c r="Z48" i="6"/>
  <c r="AA32" i="3"/>
  <c r="AA32" i="6" s="1"/>
  <c r="AA31" i="6"/>
  <c r="X54" i="3"/>
  <c r="X54" i="6" s="1"/>
  <c r="X52" i="6"/>
  <c r="Y58" i="3"/>
  <c r="Y58" i="6" s="1"/>
  <c r="Y57" i="6"/>
  <c r="Y44" i="6"/>
  <c r="Y45" i="3"/>
  <c r="Z71" i="6"/>
  <c r="AA70" i="3"/>
  <c r="AA70" i="6" s="1"/>
  <c r="Z44" i="3"/>
  <c r="AD92" i="2"/>
  <c r="AD62" i="3" s="1"/>
  <c r="AD62" i="6" s="1"/>
  <c r="AB104" i="2"/>
  <c r="AB103" i="2" s="1"/>
  <c r="AB63" i="3" s="1"/>
  <c r="AB63" i="6" s="1"/>
  <c r="AF13" i="3"/>
  <c r="AF29" i="2"/>
  <c r="AD102" i="2"/>
  <c r="AG6" i="3"/>
  <c r="AG109" i="2"/>
  <c r="AG112" i="2"/>
  <c r="AG118" i="2"/>
  <c r="AE41" i="2"/>
  <c r="AE42" i="2"/>
  <c r="AE19" i="3" s="1"/>
  <c r="AE19" i="6" s="1"/>
  <c r="AE64" i="2"/>
  <c r="AE65" i="2"/>
  <c r="AE27" i="3" s="1"/>
  <c r="AE27" i="6" s="1"/>
  <c r="AE66" i="2"/>
  <c r="AE28" i="3" s="1"/>
  <c r="AE28" i="6" s="1"/>
  <c r="AE43" i="2"/>
  <c r="AE20" i="3" s="1"/>
  <c r="AE20" i="6" s="1"/>
  <c r="AE44" i="2"/>
  <c r="AE21" i="3" s="1"/>
  <c r="AE21" i="6" s="1"/>
  <c r="AE45" i="2"/>
  <c r="AE22" i="3" s="1"/>
  <c r="AE22" i="6" s="1"/>
  <c r="AE91" i="2"/>
  <c r="AE93" i="2" s="1"/>
  <c r="AH5" i="2"/>
  <c r="AC24" i="3"/>
  <c r="AC24" i="6" s="1"/>
  <c r="AG20" i="2"/>
  <c r="AG7" i="3"/>
  <c r="AG22" i="2"/>
  <c r="AG61" i="2"/>
  <c r="AG74" i="2"/>
  <c r="AG21" i="2"/>
  <c r="AG60" i="2"/>
  <c r="AC102" i="2"/>
  <c r="AC104" i="2" s="1"/>
  <c r="AK56" i="3"/>
  <c r="AL137" i="2"/>
  <c r="AL139" i="2" s="1"/>
  <c r="AD24" i="3"/>
  <c r="AD24" i="6" s="1"/>
  <c r="AL67" i="3"/>
  <c r="AM138" i="2"/>
  <c r="AD43" i="3"/>
  <c r="AD43" i="6" s="1"/>
  <c r="AE90" i="2"/>
  <c r="AA36" i="3"/>
  <c r="AA36" i="6" s="1"/>
  <c r="AA132" i="2"/>
  <c r="AA66" i="3" s="1"/>
  <c r="AA66" i="6" s="1"/>
  <c r="AA34" i="3"/>
  <c r="AA121" i="2"/>
  <c r="AA122" i="2" s="1"/>
  <c r="AA41" i="3"/>
  <c r="AA41" i="6" s="1"/>
  <c r="AB79" i="2"/>
  <c r="AG4" i="3"/>
  <c r="AG16" i="2"/>
  <c r="AG28" i="2" s="1"/>
  <c r="AG15" i="3" s="1"/>
  <c r="AG15" i="2"/>
  <c r="AG27" i="2" s="1"/>
  <c r="AG14" i="3" s="1"/>
  <c r="AG35" i="2"/>
  <c r="AG51" i="2"/>
  <c r="AG36" i="2"/>
  <c r="AG52" i="2"/>
  <c r="AG14" i="2"/>
  <c r="AG37" i="2"/>
  <c r="AG38" i="2"/>
  <c r="AG34" i="2"/>
  <c r="AG53" i="2"/>
  <c r="AG56" i="2"/>
  <c r="AG73" i="2"/>
  <c r="AG77" i="2"/>
  <c r="AG99" i="2"/>
  <c r="AG57" i="2"/>
  <c r="AG68" i="2" s="1"/>
  <c r="AG30" i="3" s="1"/>
  <c r="AG30" i="6" s="1"/>
  <c r="AG128" i="2"/>
  <c r="AG88" i="2"/>
  <c r="AA65" i="3" l="1"/>
  <c r="AF16" i="3"/>
  <c r="AF16" i="6" s="1"/>
  <c r="AF13" i="6"/>
  <c r="Z57" i="6"/>
  <c r="AA33" i="3"/>
  <c r="AA33" i="6" s="1"/>
  <c r="Y52" i="3"/>
  <c r="Y45" i="6"/>
  <c r="AA68" i="3"/>
  <c r="AA65" i="6"/>
  <c r="AA35" i="3"/>
  <c r="AA34" i="6"/>
  <c r="Z45" i="3"/>
  <c r="Z45" i="6" s="1"/>
  <c r="Z44" i="6"/>
  <c r="Z52" i="3"/>
  <c r="Z50" i="6"/>
  <c r="AG67" i="2"/>
  <c r="AG29" i="3" s="1"/>
  <c r="AG29" i="6" s="1"/>
  <c r="AE92" i="2"/>
  <c r="AE62" i="3" s="1"/>
  <c r="AE62" i="6" s="1"/>
  <c r="AG80" i="2"/>
  <c r="AG64" i="3" s="1"/>
  <c r="AG64" i="6" s="1"/>
  <c r="AE18" i="3"/>
  <c r="AE46" i="2"/>
  <c r="AM67" i="3"/>
  <c r="AN138" i="2"/>
  <c r="AB81" i="2"/>
  <c r="AB82" i="2" s="1"/>
  <c r="AL56" i="3"/>
  <c r="AM137" i="2"/>
  <c r="AM139" i="2" s="1"/>
  <c r="AE26" i="3"/>
  <c r="AE26" i="6" s="1"/>
  <c r="AE69" i="2"/>
  <c r="AA49" i="3"/>
  <c r="AA49" i="6" s="1"/>
  <c r="AB117" i="2"/>
  <c r="AC47" i="3"/>
  <c r="AC47" i="6" s="1"/>
  <c r="AD101" i="2"/>
  <c r="AH5" i="3"/>
  <c r="AH6" i="2"/>
  <c r="AI5" i="2" s="1"/>
  <c r="AH7" i="2"/>
  <c r="AH4" i="2"/>
  <c r="AD104" i="2"/>
  <c r="AE43" i="3"/>
  <c r="AE43" i="6" s="1"/>
  <c r="AF90" i="2"/>
  <c r="AF41" i="2"/>
  <c r="AF42" i="2"/>
  <c r="AF19" i="3" s="1"/>
  <c r="AF19" i="6" s="1"/>
  <c r="AF43" i="2"/>
  <c r="AF20" i="3" s="1"/>
  <c r="AF20" i="6" s="1"/>
  <c r="AF44" i="2"/>
  <c r="AF21" i="3" s="1"/>
  <c r="AF21" i="6" s="1"/>
  <c r="AF45" i="2"/>
  <c r="AF22" i="3" s="1"/>
  <c r="AF22" i="6" s="1"/>
  <c r="AF64" i="2"/>
  <c r="AF65" i="2"/>
  <c r="AF27" i="3" s="1"/>
  <c r="AF27" i="6" s="1"/>
  <c r="AF66" i="2"/>
  <c r="AF28" i="3" s="1"/>
  <c r="AF28" i="6" s="1"/>
  <c r="AF91" i="2"/>
  <c r="AF93" i="2" s="1"/>
  <c r="AA133" i="2"/>
  <c r="AG26" i="2"/>
  <c r="AB47" i="3"/>
  <c r="AB47" i="6" s="1"/>
  <c r="AC101" i="2"/>
  <c r="AC103" i="2" s="1"/>
  <c r="AC63" i="3" s="1"/>
  <c r="AC63" i="6" s="1"/>
  <c r="AE23" i="3" l="1"/>
  <c r="AE23" i="6" s="1"/>
  <c r="AE18" i="6"/>
  <c r="AA37" i="3"/>
  <c r="AA35" i="6"/>
  <c r="Z54" i="3"/>
  <c r="Z54" i="6" s="1"/>
  <c r="Z52" i="6"/>
  <c r="AA71" i="3"/>
  <c r="AA68" i="6"/>
  <c r="Y54" i="3"/>
  <c r="Y54" i="6" s="1"/>
  <c r="Y52" i="6"/>
  <c r="AB41" i="3"/>
  <c r="AB41" i="6" s="1"/>
  <c r="AC79" i="2"/>
  <c r="AI5" i="3"/>
  <c r="AI6" i="2"/>
  <c r="AI7" i="2"/>
  <c r="AI4" i="2"/>
  <c r="AG13" i="3"/>
  <c r="AG29" i="2"/>
  <c r="AF92" i="2"/>
  <c r="AF62" i="3" s="1"/>
  <c r="AF62" i="6" s="1"/>
  <c r="AA48" i="3"/>
  <c r="AB130" i="2"/>
  <c r="AB31" i="3"/>
  <c r="AB126" i="2"/>
  <c r="AB131" i="2" s="1"/>
  <c r="AH4" i="3"/>
  <c r="AH16" i="2"/>
  <c r="AH15" i="2"/>
  <c r="AH35" i="2"/>
  <c r="AH51" i="2"/>
  <c r="AH36" i="2"/>
  <c r="AH14" i="2"/>
  <c r="AH37" i="2"/>
  <c r="AH38" i="2"/>
  <c r="AH34" i="2"/>
  <c r="AH53" i="2"/>
  <c r="AH56" i="2"/>
  <c r="AH67" i="2" s="1"/>
  <c r="AH29" i="3" s="1"/>
  <c r="AH29" i="6" s="1"/>
  <c r="AH73" i="2"/>
  <c r="AH80" i="2" s="1"/>
  <c r="AH64" i="3" s="1"/>
  <c r="AH64" i="6" s="1"/>
  <c r="AH77" i="2"/>
  <c r="AH88" i="2"/>
  <c r="AH99" i="2"/>
  <c r="AH52" i="2"/>
  <c r="AH57" i="2"/>
  <c r="AH128" i="2"/>
  <c r="AE102" i="2"/>
  <c r="AE104" i="2" s="1"/>
  <c r="AN67" i="3"/>
  <c r="AO138" i="2"/>
  <c r="AF26" i="3"/>
  <c r="AF26" i="6" s="1"/>
  <c r="AF69" i="2"/>
  <c r="AE24" i="3"/>
  <c r="AE24" i="6" s="1"/>
  <c r="AD47" i="3"/>
  <c r="AD47" i="6" s="1"/>
  <c r="AE101" i="2"/>
  <c r="AD103" i="2"/>
  <c r="AD63" i="3" s="1"/>
  <c r="AD63" i="6" s="1"/>
  <c r="AM56" i="3"/>
  <c r="AN137" i="2"/>
  <c r="AN139" i="2" s="1"/>
  <c r="AH7" i="3"/>
  <c r="AH20" i="2"/>
  <c r="AH22" i="2"/>
  <c r="AH61" i="2"/>
  <c r="AH74" i="2"/>
  <c r="AH21" i="2"/>
  <c r="AH60" i="2"/>
  <c r="AF43" i="3"/>
  <c r="AF43" i="6" s="1"/>
  <c r="AG90" i="2"/>
  <c r="AH6" i="3"/>
  <c r="AH109" i="2"/>
  <c r="AH112" i="2"/>
  <c r="AH118" i="2"/>
  <c r="AB119" i="2"/>
  <c r="AB120" i="2"/>
  <c r="AF18" i="3"/>
  <c r="AF46" i="2"/>
  <c r="AF23" i="3" l="1"/>
  <c r="AF23" i="6" s="1"/>
  <c r="AF18" i="6"/>
  <c r="AG16" i="3"/>
  <c r="AG16" i="6" s="1"/>
  <c r="AG13" i="6"/>
  <c r="AA71" i="6"/>
  <c r="AB70" i="3"/>
  <c r="AB70" i="6" s="1"/>
  <c r="AA44" i="3"/>
  <c r="AB32" i="3"/>
  <c r="AB32" i="6" s="1"/>
  <c r="AB31" i="6"/>
  <c r="AA50" i="3"/>
  <c r="AA50" i="6" s="1"/>
  <c r="AA48" i="6"/>
  <c r="AA145" i="2"/>
  <c r="AA146" i="2" s="1"/>
  <c r="AA37" i="6"/>
  <c r="AE103" i="2"/>
  <c r="AE63" i="3" s="1"/>
  <c r="AE63" i="6" s="1"/>
  <c r="AB36" i="3"/>
  <c r="AB36" i="6" s="1"/>
  <c r="AB132" i="2"/>
  <c r="AB66" i="3" s="1"/>
  <c r="AB66" i="6" s="1"/>
  <c r="AG41" i="2"/>
  <c r="AG42" i="2"/>
  <c r="AG19" i="3" s="1"/>
  <c r="AG19" i="6" s="1"/>
  <c r="AG64" i="2"/>
  <c r="AG65" i="2"/>
  <c r="AG27" i="3" s="1"/>
  <c r="AG27" i="6" s="1"/>
  <c r="AG66" i="2"/>
  <c r="AG28" i="3" s="1"/>
  <c r="AG28" i="6" s="1"/>
  <c r="AG43" i="2"/>
  <c r="AG20" i="3" s="1"/>
  <c r="AG20" i="6" s="1"/>
  <c r="AG44" i="2"/>
  <c r="AG21" i="3" s="1"/>
  <c r="AG21" i="6" s="1"/>
  <c r="AG45" i="2"/>
  <c r="AG22" i="3" s="1"/>
  <c r="AG22" i="6" s="1"/>
  <c r="AG91" i="2"/>
  <c r="AG93" i="2" s="1"/>
  <c r="AF24" i="3"/>
  <c r="AF24" i="6" s="1"/>
  <c r="AO67" i="3"/>
  <c r="AP138" i="2"/>
  <c r="AI4" i="3"/>
  <c r="AI16" i="2"/>
  <c r="AI14" i="2"/>
  <c r="AI34" i="2"/>
  <c r="AI38" i="2"/>
  <c r="AI15" i="2"/>
  <c r="AI35" i="2"/>
  <c r="AI51" i="2"/>
  <c r="AI37" i="2"/>
  <c r="AI53" i="2"/>
  <c r="AI56" i="2"/>
  <c r="AI73" i="2"/>
  <c r="AI52" i="2"/>
  <c r="AI57" i="2"/>
  <c r="AI68" i="2" s="1"/>
  <c r="AI30" i="3" s="1"/>
  <c r="AI30" i="6" s="1"/>
  <c r="AI88" i="2"/>
  <c r="AI99" i="2"/>
  <c r="AI77" i="2"/>
  <c r="AI128" i="2"/>
  <c r="AI36" i="2"/>
  <c r="AB34" i="3"/>
  <c r="AB121" i="2"/>
  <c r="AB122" i="2" s="1"/>
  <c r="AH26" i="2"/>
  <c r="AI7" i="3"/>
  <c r="AI21" i="2"/>
  <c r="AI22" i="2"/>
  <c r="AI20" i="2"/>
  <c r="AI61" i="2"/>
  <c r="AI60" i="2"/>
  <c r="AI74" i="2"/>
  <c r="AI6" i="3"/>
  <c r="AI109" i="2"/>
  <c r="AI112" i="2"/>
  <c r="AI118" i="2"/>
  <c r="AE47" i="3"/>
  <c r="AE47" i="6" s="1"/>
  <c r="AF101" i="2"/>
  <c r="AJ5" i="2"/>
  <c r="AB65" i="3"/>
  <c r="AN56" i="3"/>
  <c r="AO137" i="2"/>
  <c r="AO139" i="2" s="1"/>
  <c r="AF102" i="2"/>
  <c r="AF104" i="2" s="1"/>
  <c r="AH27" i="2"/>
  <c r="AH14" i="3" s="1"/>
  <c r="AC81" i="2"/>
  <c r="AC82" i="2" s="1"/>
  <c r="AH68" i="2"/>
  <c r="AH30" i="3" s="1"/>
  <c r="AH30" i="6" s="1"/>
  <c r="AH28" i="2"/>
  <c r="AH15" i="3" s="1"/>
  <c r="AB33" i="3" l="1"/>
  <c r="AB33" i="6" s="1"/>
  <c r="AB133" i="2"/>
  <c r="AB68" i="3"/>
  <c r="AB65" i="6"/>
  <c r="AA57" i="3"/>
  <c r="AB144" i="2"/>
  <c r="AA44" i="6"/>
  <c r="AA45" i="3"/>
  <c r="AB35" i="3"/>
  <c r="AB34" i="6"/>
  <c r="AI27" i="2"/>
  <c r="AI14" i="3" s="1"/>
  <c r="AI26" i="2"/>
  <c r="AI13" i="3" s="1"/>
  <c r="AF103" i="2"/>
  <c r="AF63" i="3" s="1"/>
  <c r="AF63" i="6" s="1"/>
  <c r="AI28" i="2"/>
  <c r="AI15" i="3" s="1"/>
  <c r="AC41" i="3"/>
  <c r="AC41" i="6" s="1"/>
  <c r="AD79" i="2"/>
  <c r="AB49" i="3"/>
  <c r="AB49" i="6" s="1"/>
  <c r="AC117" i="2"/>
  <c r="AG26" i="3"/>
  <c r="AG26" i="6" s="1"/>
  <c r="AG69" i="2"/>
  <c r="AP67" i="3"/>
  <c r="AQ138" i="2"/>
  <c r="AG18" i="3"/>
  <c r="AG46" i="2"/>
  <c r="AH13" i="3"/>
  <c r="AH29" i="2"/>
  <c r="AI80" i="2"/>
  <c r="AI64" i="3" s="1"/>
  <c r="AI64" i="6" s="1"/>
  <c r="AG92" i="2"/>
  <c r="AG62" i="3" s="1"/>
  <c r="AG62" i="6" s="1"/>
  <c r="AB48" i="3"/>
  <c r="AC130" i="2"/>
  <c r="AG43" i="3"/>
  <c r="AG43" i="6" s="1"/>
  <c r="AH90" i="2"/>
  <c r="AI67" i="2"/>
  <c r="AI29" i="3" s="1"/>
  <c r="AI29" i="6" s="1"/>
  <c r="AC31" i="3"/>
  <c r="AC126" i="2"/>
  <c r="AC131" i="2" s="1"/>
  <c r="AJ5" i="3"/>
  <c r="AJ6" i="2"/>
  <c r="AK5" i="2" s="1"/>
  <c r="AJ7" i="2"/>
  <c r="AJ4" i="2"/>
  <c r="AF47" i="3"/>
  <c r="AF47" i="6" s="1"/>
  <c r="AG101" i="2"/>
  <c r="AO56" i="3"/>
  <c r="AP137" i="2"/>
  <c r="AP139" i="2" s="1"/>
  <c r="AI16" i="3" l="1"/>
  <c r="AI16" i="6" s="1"/>
  <c r="AI13" i="6"/>
  <c r="AH16" i="3"/>
  <c r="AH16" i="6" s="1"/>
  <c r="AH13" i="6"/>
  <c r="AG23" i="3"/>
  <c r="AG23" i="6" s="1"/>
  <c r="AG18" i="6"/>
  <c r="AI29" i="2"/>
  <c r="AI41" i="2" s="1"/>
  <c r="AC32" i="3"/>
  <c r="AC32" i="6" s="1"/>
  <c r="AC31" i="6"/>
  <c r="AB50" i="3"/>
  <c r="AB50" i="6" s="1"/>
  <c r="AB48" i="6"/>
  <c r="AA45" i="6"/>
  <c r="AA52" i="3"/>
  <c r="AA58" i="3"/>
  <c r="AA58" i="6" s="1"/>
  <c r="AA57" i="6"/>
  <c r="AB37" i="3"/>
  <c r="AB35" i="6"/>
  <c r="AB71" i="3"/>
  <c r="AB68" i="6"/>
  <c r="AK5" i="3"/>
  <c r="AK4" i="2"/>
  <c r="AK6" i="2"/>
  <c r="AK7" i="2"/>
  <c r="AC36" i="3"/>
  <c r="AC36" i="6" s="1"/>
  <c r="AC132" i="2"/>
  <c r="AC66" i="3" s="1"/>
  <c r="AC66" i="6" s="1"/>
  <c r="AQ67" i="3"/>
  <c r="AR138" i="2"/>
  <c r="AC33" i="3"/>
  <c r="AC33" i="6" s="1"/>
  <c r="AG24" i="3"/>
  <c r="AG24" i="6" s="1"/>
  <c r="AP56" i="3"/>
  <c r="AQ137" i="2"/>
  <c r="AQ139" i="2" s="1"/>
  <c r="AJ6" i="3"/>
  <c r="AJ109" i="2"/>
  <c r="AJ112" i="2"/>
  <c r="AJ118" i="2"/>
  <c r="AC119" i="2"/>
  <c r="AC120" i="2"/>
  <c r="AI42" i="2"/>
  <c r="AI19" i="3" s="1"/>
  <c r="AI19" i="6" s="1"/>
  <c r="AI43" i="2"/>
  <c r="AI20" i="3" s="1"/>
  <c r="AI20" i="6" s="1"/>
  <c r="AI44" i="2"/>
  <c r="AI21" i="3" s="1"/>
  <c r="AI21" i="6" s="1"/>
  <c r="AI45" i="2"/>
  <c r="AI22" i="3" s="1"/>
  <c r="AI22" i="6" s="1"/>
  <c r="AI64" i="2"/>
  <c r="AI65" i="2"/>
  <c r="AI27" i="3" s="1"/>
  <c r="AI27" i="6" s="1"/>
  <c r="AI66" i="2"/>
  <c r="AI28" i="3" s="1"/>
  <c r="AI28" i="6" s="1"/>
  <c r="AI91" i="2"/>
  <c r="AI93" i="2" s="1"/>
  <c r="AJ4" i="3"/>
  <c r="AJ16" i="2"/>
  <c r="AJ14" i="2"/>
  <c r="AJ15" i="2"/>
  <c r="AJ27" i="2" s="1"/>
  <c r="AJ14" i="3" s="1"/>
  <c r="AJ35" i="2"/>
  <c r="AJ51" i="2"/>
  <c r="AJ36" i="2"/>
  <c r="AJ37" i="2"/>
  <c r="AJ52" i="2"/>
  <c r="AJ57" i="2"/>
  <c r="AJ88" i="2"/>
  <c r="AJ38" i="2"/>
  <c r="AJ34" i="2"/>
  <c r="AJ53" i="2"/>
  <c r="AJ56" i="2"/>
  <c r="AJ67" i="2" s="1"/>
  <c r="AJ29" i="3" s="1"/>
  <c r="AJ29" i="6" s="1"/>
  <c r="AJ73" i="2"/>
  <c r="AJ80" i="2" s="1"/>
  <c r="AJ64" i="3" s="1"/>
  <c r="AJ64" i="6" s="1"/>
  <c r="AJ128" i="2"/>
  <c r="AJ99" i="2"/>
  <c r="AJ77" i="2"/>
  <c r="AH41" i="2"/>
  <c r="AH42" i="2"/>
  <c r="AH19" i="3" s="1"/>
  <c r="AH19" i="6" s="1"/>
  <c r="AH64" i="2"/>
  <c r="AH65" i="2"/>
  <c r="AH27" i="3" s="1"/>
  <c r="AH27" i="6" s="1"/>
  <c r="AH66" i="2"/>
  <c r="AH28" i="3" s="1"/>
  <c r="AH28" i="6" s="1"/>
  <c r="AH43" i="2"/>
  <c r="AH20" i="3" s="1"/>
  <c r="AH20" i="6" s="1"/>
  <c r="AH44" i="2"/>
  <c r="AH21" i="3" s="1"/>
  <c r="AH21" i="6" s="1"/>
  <c r="AH45" i="2"/>
  <c r="AH22" i="3" s="1"/>
  <c r="AH22" i="6" s="1"/>
  <c r="AH91" i="2"/>
  <c r="AH93" i="2" s="1"/>
  <c r="AD81" i="2"/>
  <c r="AD82" i="2" s="1"/>
  <c r="AG102" i="2"/>
  <c r="AG104" i="2" s="1"/>
  <c r="AJ7" i="3"/>
  <c r="AJ20" i="2"/>
  <c r="AJ21" i="2"/>
  <c r="AJ22" i="2"/>
  <c r="AJ61" i="2"/>
  <c r="AJ74" i="2"/>
  <c r="AJ60" i="2"/>
  <c r="AB71" i="6" l="1"/>
  <c r="AB44" i="3"/>
  <c r="AC70" i="3"/>
  <c r="AC70" i="6" s="1"/>
  <c r="AA54" i="3"/>
  <c r="AA54" i="6" s="1"/>
  <c r="AA52" i="6"/>
  <c r="AB145" i="2"/>
  <c r="AB146" i="2" s="1"/>
  <c r="AB37" i="6"/>
  <c r="AJ28" i="2"/>
  <c r="AJ15" i="3" s="1"/>
  <c r="AJ68" i="2"/>
  <c r="AJ30" i="3" s="1"/>
  <c r="AJ30" i="6" s="1"/>
  <c r="AG47" i="3"/>
  <c r="AG47" i="6" s="1"/>
  <c r="AH101" i="2"/>
  <c r="AR67" i="3"/>
  <c r="AS138" i="2"/>
  <c r="AH18" i="3"/>
  <c r="AH46" i="2"/>
  <c r="AD41" i="3"/>
  <c r="AD41" i="6" s="1"/>
  <c r="AE79" i="2"/>
  <c r="AG103" i="2"/>
  <c r="AG63" i="3" s="1"/>
  <c r="AG63" i="6" s="1"/>
  <c r="AI43" i="3"/>
  <c r="AI43" i="6" s="1"/>
  <c r="AJ90" i="2"/>
  <c r="AI26" i="3"/>
  <c r="AI26" i="6" s="1"/>
  <c r="AI69" i="2"/>
  <c r="AQ56" i="3"/>
  <c r="AR137" i="2"/>
  <c r="AR139" i="2" s="1"/>
  <c r="AH43" i="3"/>
  <c r="AH43" i="6" s="1"/>
  <c r="AI90" i="2"/>
  <c r="AI92" i="2" s="1"/>
  <c r="AI62" i="3" s="1"/>
  <c r="AI62" i="6" s="1"/>
  <c r="AJ26" i="2"/>
  <c r="AK7" i="3"/>
  <c r="AK20" i="2"/>
  <c r="AK21" i="2"/>
  <c r="AK22" i="2"/>
  <c r="AK61" i="2"/>
  <c r="AK74" i="2"/>
  <c r="AK60" i="2"/>
  <c r="AK6" i="3"/>
  <c r="AK109" i="2"/>
  <c r="AK112" i="2"/>
  <c r="AK118" i="2"/>
  <c r="AL5" i="2"/>
  <c r="AH92" i="2"/>
  <c r="AH62" i="3" s="1"/>
  <c r="AH62" i="6" s="1"/>
  <c r="AH26" i="3"/>
  <c r="AH26" i="6" s="1"/>
  <c r="AH69" i="2"/>
  <c r="AI18" i="3"/>
  <c r="AI46" i="2"/>
  <c r="AC133" i="2"/>
  <c r="AK4" i="3"/>
  <c r="AK15" i="2"/>
  <c r="AK27" i="2" s="1"/>
  <c r="AK14" i="3" s="1"/>
  <c r="AK16" i="2"/>
  <c r="AK28" i="2" s="1"/>
  <c r="AK15" i="3" s="1"/>
  <c r="AK34" i="2"/>
  <c r="AK38" i="2"/>
  <c r="AK35" i="2"/>
  <c r="AK51" i="2"/>
  <c r="AK14" i="2"/>
  <c r="AK37" i="2"/>
  <c r="AK52" i="2"/>
  <c r="AK57" i="2"/>
  <c r="AK88" i="2"/>
  <c r="AK53" i="2"/>
  <c r="AK36" i="2"/>
  <c r="AK128" i="2"/>
  <c r="AK56" i="2"/>
  <c r="AK99" i="2"/>
  <c r="AK73" i="2"/>
  <c r="AK77" i="2"/>
  <c r="AD31" i="3"/>
  <c r="AD126" i="2"/>
  <c r="AD131" i="2" s="1"/>
  <c r="AC34" i="3"/>
  <c r="AC121" i="2"/>
  <c r="AC122" i="2" s="1"/>
  <c r="AI23" i="3" l="1"/>
  <c r="AI23" i="6" s="1"/>
  <c r="AI18" i="6"/>
  <c r="AH23" i="3"/>
  <c r="AH23" i="6" s="1"/>
  <c r="AH18" i="6"/>
  <c r="AB44" i="6"/>
  <c r="AB45" i="3"/>
  <c r="AB57" i="3"/>
  <c r="AC144" i="2"/>
  <c r="AC35" i="3"/>
  <c r="AC34" i="6"/>
  <c r="AD32" i="3"/>
  <c r="AD32" i="6" s="1"/>
  <c r="AD31" i="6"/>
  <c r="AK80" i="2"/>
  <c r="AK64" i="3" s="1"/>
  <c r="AK64" i="6" s="1"/>
  <c r="AC65" i="3"/>
  <c r="AC49" i="3"/>
  <c r="AC49" i="6" s="1"/>
  <c r="AD117" i="2"/>
  <c r="AD36" i="3"/>
  <c r="AD36" i="6" s="1"/>
  <c r="AD132" i="2"/>
  <c r="AD66" i="3" s="1"/>
  <c r="AD66" i="6" s="1"/>
  <c r="AC48" i="3"/>
  <c r="AD130" i="2"/>
  <c r="AD133" i="2" s="1"/>
  <c r="AH102" i="2"/>
  <c r="AH104" i="2" s="1"/>
  <c r="AI24" i="3"/>
  <c r="AI24" i="6" s="1"/>
  <c r="AS67" i="3"/>
  <c r="AT138" i="2"/>
  <c r="AK67" i="2"/>
  <c r="AK29" i="3" s="1"/>
  <c r="AK29" i="6" s="1"/>
  <c r="AI102" i="2"/>
  <c r="AJ13" i="3"/>
  <c r="AJ29" i="2"/>
  <c r="AL5" i="3"/>
  <c r="AL4" i="2"/>
  <c r="AL6" i="2"/>
  <c r="AL7" i="2"/>
  <c r="AR56" i="3"/>
  <c r="AS137" i="2"/>
  <c r="AS139" i="2" s="1"/>
  <c r="AH24" i="3"/>
  <c r="AH24" i="6" s="1"/>
  <c r="AE81" i="2"/>
  <c r="AE82" i="2" s="1"/>
  <c r="AK68" i="2"/>
  <c r="AK30" i="3" s="1"/>
  <c r="AK30" i="6" s="1"/>
  <c r="AK26" i="2"/>
  <c r="AJ16" i="3" l="1"/>
  <c r="AJ16" i="6" s="1"/>
  <c r="AJ13" i="6"/>
  <c r="AD33" i="3"/>
  <c r="AD33" i="6" s="1"/>
  <c r="AC68" i="3"/>
  <c r="AC65" i="6"/>
  <c r="AC37" i="3"/>
  <c r="AC35" i="6"/>
  <c r="AB58" i="3"/>
  <c r="AB58" i="6" s="1"/>
  <c r="AB57" i="6"/>
  <c r="AC50" i="3"/>
  <c r="AC50" i="6" s="1"/>
  <c r="AC48" i="6"/>
  <c r="AB52" i="3"/>
  <c r="AB45" i="6"/>
  <c r="AE41" i="3"/>
  <c r="AE41" i="6" s="1"/>
  <c r="AF79" i="2"/>
  <c r="AL6" i="3"/>
  <c r="AL109" i="2"/>
  <c r="AL112" i="2"/>
  <c r="AL118" i="2"/>
  <c r="AL7" i="3"/>
  <c r="AL20" i="2"/>
  <c r="AL21" i="2"/>
  <c r="AL22" i="2"/>
  <c r="AL61" i="2"/>
  <c r="AL74" i="2"/>
  <c r="AL60" i="2"/>
  <c r="AK13" i="3"/>
  <c r="AK29" i="2"/>
  <c r="AD48" i="3"/>
  <c r="AD48" i="6" s="1"/>
  <c r="AE130" i="2"/>
  <c r="AJ41" i="2"/>
  <c r="AJ42" i="2"/>
  <c r="AJ19" i="3" s="1"/>
  <c r="AJ19" i="6" s="1"/>
  <c r="AJ43" i="2"/>
  <c r="AJ20" i="3" s="1"/>
  <c r="AJ20" i="6" s="1"/>
  <c r="AJ64" i="2"/>
  <c r="AJ65" i="2"/>
  <c r="AJ27" i="3" s="1"/>
  <c r="AJ27" i="6" s="1"/>
  <c r="AJ66" i="2"/>
  <c r="AJ28" i="3" s="1"/>
  <c r="AJ28" i="6" s="1"/>
  <c r="AJ44" i="2"/>
  <c r="AJ21" i="3" s="1"/>
  <c r="AJ21" i="6" s="1"/>
  <c r="AJ45" i="2"/>
  <c r="AJ22" i="3" s="1"/>
  <c r="AJ22" i="6" s="1"/>
  <c r="AJ91" i="2"/>
  <c r="AH47" i="3"/>
  <c r="AH47" i="6" s="1"/>
  <c r="AI101" i="2"/>
  <c r="AT67" i="3"/>
  <c r="AU138" i="2"/>
  <c r="AM5" i="2"/>
  <c r="AE31" i="3"/>
  <c r="AE126" i="2"/>
  <c r="AE131" i="2" s="1"/>
  <c r="AH103" i="2"/>
  <c r="AH63" i="3" s="1"/>
  <c r="AH63" i="6" s="1"/>
  <c r="AI104" i="2"/>
  <c r="AD119" i="2"/>
  <c r="AD120" i="2"/>
  <c r="AL4" i="3"/>
  <c r="AL15" i="2"/>
  <c r="AL27" i="2" s="1"/>
  <c r="AL14" i="3" s="1"/>
  <c r="AL16" i="2"/>
  <c r="AL34" i="2"/>
  <c r="AL38" i="2"/>
  <c r="AL35" i="2"/>
  <c r="AL51" i="2"/>
  <c r="AL36" i="2"/>
  <c r="AL14" i="2"/>
  <c r="AL26" i="2" s="1"/>
  <c r="AL37" i="2"/>
  <c r="AL52" i="2"/>
  <c r="AL57" i="2"/>
  <c r="AL88" i="2"/>
  <c r="AL128" i="2"/>
  <c r="AL56" i="2"/>
  <c r="AL99" i="2"/>
  <c r="AL73" i="2"/>
  <c r="AL53" i="2"/>
  <c r="AL77" i="2"/>
  <c r="AS56" i="3"/>
  <c r="AT137" i="2"/>
  <c r="AT139" i="2" s="1"/>
  <c r="AK16" i="3" l="1"/>
  <c r="AK16" i="6" s="1"/>
  <c r="AK13" i="6"/>
  <c r="AB54" i="3"/>
  <c r="AB54" i="6" s="1"/>
  <c r="AB52" i="6"/>
  <c r="AC145" i="2"/>
  <c r="AC146" i="2" s="1"/>
  <c r="AC37" i="6"/>
  <c r="AE32" i="3"/>
  <c r="AE32" i="6" s="1"/>
  <c r="AE31" i="6"/>
  <c r="AC71" i="3"/>
  <c r="AC68" i="6"/>
  <c r="AL28" i="2"/>
  <c r="AL15" i="3" s="1"/>
  <c r="AD34" i="3"/>
  <c r="AD121" i="2"/>
  <c r="AD122" i="2" s="1"/>
  <c r="AK41" i="2"/>
  <c r="AK42" i="2"/>
  <c r="AK19" i="3" s="1"/>
  <c r="AK19" i="6" s="1"/>
  <c r="AK43" i="2"/>
  <c r="AK20" i="3" s="1"/>
  <c r="AK20" i="6" s="1"/>
  <c r="AK44" i="2"/>
  <c r="AK21" i="3" s="1"/>
  <c r="AK21" i="6" s="1"/>
  <c r="AK45" i="2"/>
  <c r="AK22" i="3" s="1"/>
  <c r="AK22" i="6" s="1"/>
  <c r="AK64" i="2"/>
  <c r="AK65" i="2"/>
  <c r="AK27" i="3" s="1"/>
  <c r="AK27" i="6" s="1"/>
  <c r="AK66" i="2"/>
  <c r="AK28" i="3" s="1"/>
  <c r="AK28" i="6" s="1"/>
  <c r="AK91" i="2"/>
  <c r="AK93" i="2" s="1"/>
  <c r="AI47" i="3"/>
  <c r="AI47" i="6" s="1"/>
  <c r="AJ101" i="2"/>
  <c r="AL68" i="2"/>
  <c r="AL30" i="3" s="1"/>
  <c r="AL30" i="6" s="1"/>
  <c r="AE33" i="3"/>
  <c r="AE33" i="6" s="1"/>
  <c r="AM5" i="3"/>
  <c r="AM4" i="2"/>
  <c r="AM6" i="2"/>
  <c r="AN5" i="2" s="1"/>
  <c r="AM7" i="2"/>
  <c r="AU67" i="3"/>
  <c r="AV138" i="2"/>
  <c r="AJ18" i="3"/>
  <c r="AJ46" i="2"/>
  <c r="AL80" i="2"/>
  <c r="AL64" i="3" s="1"/>
  <c r="AL64" i="6" s="1"/>
  <c r="AL67" i="2"/>
  <c r="AL29" i="3" s="1"/>
  <c r="AL29" i="6" s="1"/>
  <c r="AJ26" i="3"/>
  <c r="AJ26" i="6" s="1"/>
  <c r="AJ69" i="2"/>
  <c r="AL13" i="3"/>
  <c r="AL29" i="2"/>
  <c r="AT56" i="3"/>
  <c r="AU137" i="2"/>
  <c r="AU139" i="2" s="1"/>
  <c r="AF81" i="2"/>
  <c r="AF82" i="2" s="1"/>
  <c r="AI103" i="2"/>
  <c r="AI63" i="3" s="1"/>
  <c r="AI63" i="6" s="1"/>
  <c r="AJ93" i="2"/>
  <c r="AE36" i="3"/>
  <c r="AE36" i="6" s="1"/>
  <c r="AE132" i="2"/>
  <c r="AE66" i="3" s="1"/>
  <c r="AE66" i="6" s="1"/>
  <c r="AL16" i="3" l="1"/>
  <c r="AL16" i="6" s="1"/>
  <c r="AL13" i="6"/>
  <c r="AJ23" i="3"/>
  <c r="AJ23" i="6" s="1"/>
  <c r="AJ18" i="6"/>
  <c r="AC44" i="3"/>
  <c r="AC71" i="6"/>
  <c r="AD70" i="3"/>
  <c r="AD70" i="6" s="1"/>
  <c r="AC57" i="3"/>
  <c r="AD144" i="2"/>
  <c r="AD35" i="3"/>
  <c r="AD34" i="6"/>
  <c r="AE133" i="2"/>
  <c r="AE48" i="3" s="1"/>
  <c r="AE48" i="6" s="1"/>
  <c r="AD65" i="3"/>
  <c r="AF41" i="3"/>
  <c r="AF41" i="6" s="1"/>
  <c r="AG79" i="2"/>
  <c r="AD49" i="3"/>
  <c r="AE117" i="2"/>
  <c r="AN5" i="3"/>
  <c r="AN4" i="2"/>
  <c r="AN6" i="2"/>
  <c r="AN7" i="2"/>
  <c r="AO5" i="2"/>
  <c r="AK43" i="3"/>
  <c r="AK43" i="6" s="1"/>
  <c r="AL90" i="2"/>
  <c r="AM7" i="3"/>
  <c r="AM22" i="2"/>
  <c r="AM20" i="2"/>
  <c r="AM21" i="2"/>
  <c r="AM61" i="2"/>
  <c r="AM60" i="2"/>
  <c r="AM74" i="2"/>
  <c r="AM4" i="3"/>
  <c r="AM15" i="2"/>
  <c r="AM16" i="2"/>
  <c r="AM37" i="2"/>
  <c r="AM34" i="2"/>
  <c r="AM38" i="2"/>
  <c r="AM36" i="2"/>
  <c r="AM14" i="2"/>
  <c r="AM52" i="2"/>
  <c r="AM57" i="2"/>
  <c r="AM68" i="2" s="1"/>
  <c r="AM30" i="3" s="1"/>
  <c r="AM30" i="6" s="1"/>
  <c r="AM88" i="2"/>
  <c r="AM56" i="2"/>
  <c r="AM67" i="2" s="1"/>
  <c r="AM29" i="3" s="1"/>
  <c r="AM29" i="6" s="1"/>
  <c r="AM77" i="2"/>
  <c r="AM128" i="2"/>
  <c r="AM99" i="2"/>
  <c r="AM35" i="2"/>
  <c r="AM73" i="2"/>
  <c r="AM80" i="2" s="1"/>
  <c r="AM64" i="3" s="1"/>
  <c r="AM64" i="6" s="1"/>
  <c r="AM51" i="2"/>
  <c r="AM53" i="2"/>
  <c r="AU56" i="3"/>
  <c r="AV137" i="2"/>
  <c r="AV139" i="2" s="1"/>
  <c r="AK26" i="3"/>
  <c r="AK26" i="6" s="1"/>
  <c r="AK69" i="2"/>
  <c r="AL41" i="2"/>
  <c r="AL42" i="2"/>
  <c r="AL19" i="3" s="1"/>
  <c r="AL19" i="6" s="1"/>
  <c r="AL43" i="2"/>
  <c r="AL20" i="3" s="1"/>
  <c r="AL20" i="6" s="1"/>
  <c r="AL44" i="2"/>
  <c r="AL21" i="3" s="1"/>
  <c r="AL21" i="6" s="1"/>
  <c r="AL45" i="2"/>
  <c r="AL22" i="3" s="1"/>
  <c r="AL22" i="6" s="1"/>
  <c r="AL64" i="2"/>
  <c r="AL65" i="2"/>
  <c r="AL27" i="3" s="1"/>
  <c r="AL27" i="6" s="1"/>
  <c r="AL66" i="2"/>
  <c r="AL28" i="3" s="1"/>
  <c r="AL28" i="6" s="1"/>
  <c r="AL91" i="2"/>
  <c r="AL93" i="2" s="1"/>
  <c r="AK18" i="3"/>
  <c r="AK46" i="2"/>
  <c r="AJ43" i="3"/>
  <c r="AJ43" i="6" s="1"/>
  <c r="AK90" i="2"/>
  <c r="AK92" i="2" s="1"/>
  <c r="AK62" i="3" s="1"/>
  <c r="AK62" i="6" s="1"/>
  <c r="AJ102" i="2"/>
  <c r="AJ104" i="2" s="1"/>
  <c r="AJ103" i="2" s="1"/>
  <c r="AJ63" i="3" s="1"/>
  <c r="AJ63" i="6" s="1"/>
  <c r="AF31" i="3"/>
  <c r="AF126" i="2"/>
  <c r="AF131" i="2" s="1"/>
  <c r="AJ24" i="3"/>
  <c r="AJ24" i="6" s="1"/>
  <c r="AM6" i="3"/>
  <c r="AM109" i="2"/>
  <c r="AM112" i="2"/>
  <c r="AM118" i="2"/>
  <c r="AJ92" i="2"/>
  <c r="AJ62" i="3" s="1"/>
  <c r="AJ62" i="6" s="1"/>
  <c r="AV67" i="3"/>
  <c r="AW138" i="2"/>
  <c r="AK23" i="3" l="1"/>
  <c r="AK23" i="6" s="1"/>
  <c r="AK18" i="6"/>
  <c r="AD68" i="3"/>
  <c r="AD65" i="6"/>
  <c r="AC58" i="3"/>
  <c r="AC58" i="6" s="1"/>
  <c r="AC57" i="6"/>
  <c r="AD37" i="3"/>
  <c r="AD35" i="6"/>
  <c r="AF32" i="3"/>
  <c r="AF32" i="6" s="1"/>
  <c r="AF31" i="6"/>
  <c r="AD50" i="3"/>
  <c r="AD50" i="6" s="1"/>
  <c r="AD49" i="6"/>
  <c r="AF130" i="2"/>
  <c r="AC44" i="6"/>
  <c r="AC45" i="3"/>
  <c r="AV56" i="3"/>
  <c r="AW137" i="2"/>
  <c r="AW139" i="2" s="1"/>
  <c r="AN7" i="3"/>
  <c r="AN20" i="2"/>
  <c r="AN22" i="2"/>
  <c r="AN21" i="2"/>
  <c r="AN60" i="2"/>
  <c r="AN61" i="2"/>
  <c r="AN74" i="2"/>
  <c r="AK24" i="3"/>
  <c r="AK24" i="6" s="1"/>
  <c r="AN6" i="3"/>
  <c r="AN109" i="2"/>
  <c r="AN112" i="2"/>
  <c r="AN118" i="2"/>
  <c r="AM28" i="2"/>
  <c r="AM15" i="3" s="1"/>
  <c r="AN4" i="3"/>
  <c r="AN15" i="2"/>
  <c r="AN16" i="2"/>
  <c r="AN34" i="2"/>
  <c r="AN38" i="2"/>
  <c r="AN35" i="2"/>
  <c r="AN51" i="2"/>
  <c r="AN36" i="2"/>
  <c r="AN56" i="2"/>
  <c r="AN73" i="2"/>
  <c r="AN77" i="2"/>
  <c r="AN37" i="2"/>
  <c r="AN52" i="2"/>
  <c r="AN57" i="2"/>
  <c r="AN88" i="2"/>
  <c r="AN14" i="2"/>
  <c r="AN26" i="2" s="1"/>
  <c r="AN53" i="2"/>
  <c r="AN128" i="2"/>
  <c r="AN99" i="2"/>
  <c r="AK102" i="2"/>
  <c r="AK104" i="2" s="1"/>
  <c r="AF36" i="3"/>
  <c r="AF36" i="6" s="1"/>
  <c r="AF132" i="2"/>
  <c r="AF66" i="3" s="1"/>
  <c r="AF66" i="6" s="1"/>
  <c r="AM27" i="2"/>
  <c r="AM14" i="3" s="1"/>
  <c r="AL92" i="2"/>
  <c r="AL62" i="3" s="1"/>
  <c r="AL62" i="6" s="1"/>
  <c r="AL26" i="3"/>
  <c r="AL26" i="6" s="1"/>
  <c r="AL69" i="2"/>
  <c r="AE119" i="2"/>
  <c r="AE120" i="2"/>
  <c r="AM26" i="2"/>
  <c r="AJ47" i="3"/>
  <c r="AJ47" i="6" s="1"/>
  <c r="AK101" i="2"/>
  <c r="AG81" i="2"/>
  <c r="AL43" i="3"/>
  <c r="AL43" i="6" s="1"/>
  <c r="AM90" i="2"/>
  <c r="AO5" i="3"/>
  <c r="AO4" i="2"/>
  <c r="AO6" i="2"/>
  <c r="AP5" i="2" s="1"/>
  <c r="AO7" i="2"/>
  <c r="AW67" i="3"/>
  <c r="AX138" i="2"/>
  <c r="AL18" i="3"/>
  <c r="AL46" i="2"/>
  <c r="AL23" i="3" l="1"/>
  <c r="AL23" i="6" s="1"/>
  <c r="AL18" i="6"/>
  <c r="AF33" i="3"/>
  <c r="AF33" i="6" s="1"/>
  <c r="AC52" i="3"/>
  <c r="AC45" i="6"/>
  <c r="AD145" i="2"/>
  <c r="AD146" i="2" s="1"/>
  <c r="AD37" i="6"/>
  <c r="AD71" i="3"/>
  <c r="AD68" i="6"/>
  <c r="AF133" i="2"/>
  <c r="AN28" i="2"/>
  <c r="AN15" i="3" s="1"/>
  <c r="AP5" i="3"/>
  <c r="AP4" i="2"/>
  <c r="AP6" i="2"/>
  <c r="AP7" i="2"/>
  <c r="AG31" i="3"/>
  <c r="AG126" i="2"/>
  <c r="AG131" i="2" s="1"/>
  <c r="AM13" i="3"/>
  <c r="AM29" i="2"/>
  <c r="AN13" i="3"/>
  <c r="AN29" i="2"/>
  <c r="AG82" i="2"/>
  <c r="AE34" i="3"/>
  <c r="AE121" i="2"/>
  <c r="AE122" i="2" s="1"/>
  <c r="AK47" i="3"/>
  <c r="AK47" i="6" s="1"/>
  <c r="AL101" i="2"/>
  <c r="AN27" i="2"/>
  <c r="AN14" i="3" s="1"/>
  <c r="AN68" i="2"/>
  <c r="AN30" i="3" s="1"/>
  <c r="AN30" i="6" s="1"/>
  <c r="AK103" i="2"/>
  <c r="AK63" i="3" s="1"/>
  <c r="AK63" i="6" s="1"/>
  <c r="AF48" i="3"/>
  <c r="AF48" i="6" s="1"/>
  <c r="AG130" i="2"/>
  <c r="AX67" i="3"/>
  <c r="AY138" i="2"/>
  <c r="AL102" i="2"/>
  <c r="AL104" i="2" s="1"/>
  <c r="AW56" i="3"/>
  <c r="AX137" i="2"/>
  <c r="AX139" i="2" s="1"/>
  <c r="AO6" i="3"/>
  <c r="AO118" i="2"/>
  <c r="AO109" i="2"/>
  <c r="AO112" i="2"/>
  <c r="AN80" i="2"/>
  <c r="AN64" i="3" s="1"/>
  <c r="AN64" i="6" s="1"/>
  <c r="AL24" i="3"/>
  <c r="AL24" i="6" s="1"/>
  <c r="AO7" i="3"/>
  <c r="AO22" i="2"/>
  <c r="AO20" i="2"/>
  <c r="AO21" i="2"/>
  <c r="AO60" i="2"/>
  <c r="AO61" i="2"/>
  <c r="AO74" i="2"/>
  <c r="AO4" i="3"/>
  <c r="AO14" i="2"/>
  <c r="AO15" i="2"/>
  <c r="AO37" i="2"/>
  <c r="AO34" i="2"/>
  <c r="AO38" i="2"/>
  <c r="AO36" i="2"/>
  <c r="AO53" i="2"/>
  <c r="AO56" i="2"/>
  <c r="AO73" i="2"/>
  <c r="AO77" i="2"/>
  <c r="AO52" i="2"/>
  <c r="AO57" i="2"/>
  <c r="AO88" i="2"/>
  <c r="AO16" i="2"/>
  <c r="AO51" i="2"/>
  <c r="AO128" i="2"/>
  <c r="AO35" i="2"/>
  <c r="AO99" i="2"/>
  <c r="AN67" i="2"/>
  <c r="AN29" i="3" s="1"/>
  <c r="AN29" i="6" s="1"/>
  <c r="AN16" i="3" l="1"/>
  <c r="AN16" i="6" s="1"/>
  <c r="AN13" i="6"/>
  <c r="AM16" i="3"/>
  <c r="AM16" i="6" s="1"/>
  <c r="AM13" i="6"/>
  <c r="AG32" i="3"/>
  <c r="AG32" i="6" s="1"/>
  <c r="AG31" i="6"/>
  <c r="AE144" i="2"/>
  <c r="AD57" i="3"/>
  <c r="AD71" i="6"/>
  <c r="AD44" i="3"/>
  <c r="AE70" i="3"/>
  <c r="AE70" i="6" s="1"/>
  <c r="AE35" i="3"/>
  <c r="AE34" i="6"/>
  <c r="AC54" i="3"/>
  <c r="AC54" i="6" s="1"/>
  <c r="AC52" i="6"/>
  <c r="AE65" i="3"/>
  <c r="AO68" i="2"/>
  <c r="AO30" i="3" s="1"/>
  <c r="AO30" i="6" s="1"/>
  <c r="AO67" i="2"/>
  <c r="AO29" i="3" s="1"/>
  <c r="AO29" i="6" s="1"/>
  <c r="AO80" i="2"/>
  <c r="AO64" i="3" s="1"/>
  <c r="AO64" i="6" s="1"/>
  <c r="AG41" i="3"/>
  <c r="AG41" i="6" s="1"/>
  <c r="AH79" i="2"/>
  <c r="AE49" i="3"/>
  <c r="AF117" i="2"/>
  <c r="AN41" i="2"/>
  <c r="AN42" i="2"/>
  <c r="AN19" i="3" s="1"/>
  <c r="AN19" i="6" s="1"/>
  <c r="AN43" i="2"/>
  <c r="AN20" i="3" s="1"/>
  <c r="AN20" i="6" s="1"/>
  <c r="AN44" i="2"/>
  <c r="AN21" i="3" s="1"/>
  <c r="AN21" i="6" s="1"/>
  <c r="AN45" i="2"/>
  <c r="AN22" i="3" s="1"/>
  <c r="AN22" i="6" s="1"/>
  <c r="AN64" i="2"/>
  <c r="AN65" i="2"/>
  <c r="AN27" i="3" s="1"/>
  <c r="AN27" i="6" s="1"/>
  <c r="AN66" i="2"/>
  <c r="AN28" i="3" s="1"/>
  <c r="AN28" i="6" s="1"/>
  <c r="AN91" i="2"/>
  <c r="AY67" i="3"/>
  <c r="AZ138" i="2"/>
  <c r="AG36" i="3"/>
  <c r="AG36" i="6" s="1"/>
  <c r="AG132" i="2"/>
  <c r="AG66" i="3" s="1"/>
  <c r="AG66" i="6" s="1"/>
  <c r="AL47" i="3"/>
  <c r="AL47" i="6" s="1"/>
  <c r="AM101" i="2"/>
  <c r="AG33" i="3"/>
  <c r="AG33" i="6" s="1"/>
  <c r="AO26" i="2"/>
  <c r="AP7" i="3"/>
  <c r="AP22" i="2"/>
  <c r="AP20" i="2"/>
  <c r="AP21" i="2"/>
  <c r="AP60" i="2"/>
  <c r="AP61" i="2"/>
  <c r="AP74" i="2"/>
  <c r="AL103" i="2"/>
  <c r="AL63" i="3" s="1"/>
  <c r="AL63" i="6" s="1"/>
  <c r="AM41" i="2"/>
  <c r="AM42" i="2"/>
  <c r="AM19" i="3" s="1"/>
  <c r="AM19" i="6" s="1"/>
  <c r="AM43" i="2"/>
  <c r="AM20" i="3" s="1"/>
  <c r="AM20" i="6" s="1"/>
  <c r="AM44" i="2"/>
  <c r="AM21" i="3" s="1"/>
  <c r="AM21" i="6" s="1"/>
  <c r="AM45" i="2"/>
  <c r="AM22" i="3" s="1"/>
  <c r="AM22" i="6" s="1"/>
  <c r="AM64" i="2"/>
  <c r="AM65" i="2"/>
  <c r="AM27" i="3" s="1"/>
  <c r="AM27" i="6" s="1"/>
  <c r="AM66" i="2"/>
  <c r="AM28" i="3" s="1"/>
  <c r="AM28" i="6" s="1"/>
  <c r="AM91" i="2"/>
  <c r="AP6" i="3"/>
  <c r="AP118" i="2"/>
  <c r="AP112" i="2"/>
  <c r="AP109" i="2"/>
  <c r="AQ5" i="2"/>
  <c r="AX56" i="3"/>
  <c r="AY137" i="2"/>
  <c r="AY139" i="2" s="1"/>
  <c r="AP4" i="3"/>
  <c r="AP14" i="2"/>
  <c r="AP15" i="2"/>
  <c r="AP37" i="2"/>
  <c r="AP53" i="2"/>
  <c r="AP34" i="2"/>
  <c r="AP38" i="2"/>
  <c r="AP35" i="2"/>
  <c r="AP51" i="2"/>
  <c r="AP36" i="2"/>
  <c r="AP56" i="2"/>
  <c r="AP73" i="2"/>
  <c r="AP77" i="2"/>
  <c r="AP52" i="2"/>
  <c r="AP57" i="2"/>
  <c r="AP68" i="2" s="1"/>
  <c r="AP30" i="3" s="1"/>
  <c r="AP30" i="6" s="1"/>
  <c r="AP88" i="2"/>
  <c r="AP16" i="2"/>
  <c r="AP128" i="2"/>
  <c r="AP99" i="2"/>
  <c r="AO27" i="2"/>
  <c r="AO14" i="3" s="1"/>
  <c r="AO28" i="2"/>
  <c r="AO15" i="3" s="1"/>
  <c r="AD45" i="3" l="1"/>
  <c r="AD44" i="6"/>
  <c r="AD58" i="3"/>
  <c r="AD58" i="6" s="1"/>
  <c r="AD57" i="6"/>
  <c r="AE37" i="3"/>
  <c r="AE35" i="6"/>
  <c r="AE50" i="3"/>
  <c r="AE50" i="6" s="1"/>
  <c r="AE49" i="6"/>
  <c r="AE68" i="3"/>
  <c r="AE65" i="6"/>
  <c r="AP67" i="2"/>
  <c r="AP29" i="3" s="1"/>
  <c r="AP29" i="6" s="1"/>
  <c r="AN93" i="2"/>
  <c r="AN43" i="3" s="1"/>
  <c r="AN43" i="6" s="1"/>
  <c r="AY56" i="3"/>
  <c r="AZ137" i="2"/>
  <c r="AZ139" i="2" s="1"/>
  <c r="AN18" i="3"/>
  <c r="AN46" i="2"/>
  <c r="AQ5" i="3"/>
  <c r="AQ4" i="2"/>
  <c r="AQ6" i="2"/>
  <c r="AR5" i="2" s="1"/>
  <c r="AQ7" i="2"/>
  <c r="AP80" i="2"/>
  <c r="AP64" i="3" s="1"/>
  <c r="AP64" i="6" s="1"/>
  <c r="AM18" i="3"/>
  <c r="AM46" i="2"/>
  <c r="AZ67" i="3"/>
  <c r="BA138" i="2"/>
  <c r="AF120" i="2"/>
  <c r="AF119" i="2"/>
  <c r="AM93" i="2"/>
  <c r="AM92" i="2" s="1"/>
  <c r="AM62" i="3" s="1"/>
  <c r="AM62" i="6" s="1"/>
  <c r="AH81" i="2"/>
  <c r="AP27" i="2"/>
  <c r="AP14" i="3" s="1"/>
  <c r="AG133" i="2"/>
  <c r="AN26" i="3"/>
  <c r="AN26" i="6" s="1"/>
  <c r="AN69" i="2"/>
  <c r="AP26" i="2"/>
  <c r="AO13" i="3"/>
  <c r="AO29" i="2"/>
  <c r="AP28" i="2"/>
  <c r="AP15" i="3" s="1"/>
  <c r="AM26" i="3"/>
  <c r="AM26" i="6" s="1"/>
  <c r="AM69" i="2"/>
  <c r="AM23" i="3" l="1"/>
  <c r="AM23" i="6" s="1"/>
  <c r="AM18" i="6"/>
  <c r="AO16" i="3"/>
  <c r="AO16" i="6" s="1"/>
  <c r="AO13" i="6"/>
  <c r="AN23" i="3"/>
  <c r="AN23" i="6" s="1"/>
  <c r="AN18" i="6"/>
  <c r="AE71" i="3"/>
  <c r="AE68" i="6"/>
  <c r="AE145" i="2"/>
  <c r="AE146" i="2" s="1"/>
  <c r="AE37" i="6"/>
  <c r="AD52" i="3"/>
  <c r="AD45" i="6"/>
  <c r="AO90" i="2"/>
  <c r="AM24" i="3"/>
  <c r="AM24" i="6" s="1"/>
  <c r="AM43" i="3"/>
  <c r="AM43" i="6" s="1"/>
  <c r="AN90" i="2"/>
  <c r="AN92" i="2" s="1"/>
  <c r="AN62" i="3" s="1"/>
  <c r="AN62" i="6" s="1"/>
  <c r="AM102" i="2"/>
  <c r="AH31" i="3"/>
  <c r="AH126" i="2"/>
  <c r="AH131" i="2" s="1"/>
  <c r="AQ7" i="3"/>
  <c r="AQ22" i="2"/>
  <c r="AQ20" i="2"/>
  <c r="AQ21" i="2"/>
  <c r="AQ60" i="2"/>
  <c r="AQ61" i="2"/>
  <c r="AQ74" i="2"/>
  <c r="AQ6" i="3"/>
  <c r="AQ112" i="2"/>
  <c r="AQ118" i="2"/>
  <c r="AQ109" i="2"/>
  <c r="AF34" i="3"/>
  <c r="AF121" i="2"/>
  <c r="AF65" i="3" s="1"/>
  <c r="AR5" i="3"/>
  <c r="AR4" i="2"/>
  <c r="AR6" i="2"/>
  <c r="AR7" i="2"/>
  <c r="AO41" i="2"/>
  <c r="AO42" i="2"/>
  <c r="AO19" i="3" s="1"/>
  <c r="AO19" i="6" s="1"/>
  <c r="AO43" i="2"/>
  <c r="AO20" i="3" s="1"/>
  <c r="AO20" i="6" s="1"/>
  <c r="AO44" i="2"/>
  <c r="AO21" i="3" s="1"/>
  <c r="AO21" i="6" s="1"/>
  <c r="AO45" i="2"/>
  <c r="AO22" i="3" s="1"/>
  <c r="AO22" i="6" s="1"/>
  <c r="AO91" i="2"/>
  <c r="AO93" i="2" s="1"/>
  <c r="AO92" i="2" s="1"/>
  <c r="AO62" i="3" s="1"/>
  <c r="AO62" i="6" s="1"/>
  <c r="AO65" i="2"/>
  <c r="AO27" i="3" s="1"/>
  <c r="AO27" i="6" s="1"/>
  <c r="AO66" i="2"/>
  <c r="AO28" i="3" s="1"/>
  <c r="AO28" i="6" s="1"/>
  <c r="AO64" i="2"/>
  <c r="AQ4" i="3"/>
  <c r="AQ14" i="2"/>
  <c r="AQ15" i="2"/>
  <c r="AQ16" i="2"/>
  <c r="AQ28" i="2" s="1"/>
  <c r="AQ15" i="3" s="1"/>
  <c r="AQ36" i="2"/>
  <c r="AQ37" i="2"/>
  <c r="AQ35" i="2"/>
  <c r="AQ51" i="2"/>
  <c r="AQ53" i="2"/>
  <c r="AQ56" i="2"/>
  <c r="AQ73" i="2"/>
  <c r="AQ80" i="2" s="1"/>
  <c r="AQ64" i="3" s="1"/>
  <c r="AQ64" i="6" s="1"/>
  <c r="AQ77" i="2"/>
  <c r="AQ38" i="2"/>
  <c r="AQ52" i="2"/>
  <c r="AQ57" i="2"/>
  <c r="AQ34" i="2"/>
  <c r="AQ88" i="2"/>
  <c r="AQ128" i="2"/>
  <c r="AQ99" i="2"/>
  <c r="BA67" i="3"/>
  <c r="BB138" i="2"/>
  <c r="AP13" i="3"/>
  <c r="AP29" i="2"/>
  <c r="AH82" i="2"/>
  <c r="AN102" i="2"/>
  <c r="AN104" i="2" s="1"/>
  <c r="AN24" i="3"/>
  <c r="AN24" i="6" s="1"/>
  <c r="AG48" i="3"/>
  <c r="AG48" i="6" s="1"/>
  <c r="AH130" i="2"/>
  <c r="AZ56" i="3"/>
  <c r="BA137" i="2"/>
  <c r="BA139" i="2" s="1"/>
  <c r="AP16" i="3" l="1"/>
  <c r="AP16" i="6" s="1"/>
  <c r="AP13" i="6"/>
  <c r="AF68" i="3"/>
  <c r="AF65" i="6"/>
  <c r="AF35" i="3"/>
  <c r="AF34" i="6"/>
  <c r="AD54" i="3"/>
  <c r="AD54" i="6" s="1"/>
  <c r="AD52" i="6"/>
  <c r="AE57" i="3"/>
  <c r="AF144" i="2"/>
  <c r="AH32" i="3"/>
  <c r="AH32" i="6" s="1"/>
  <c r="AH31" i="6"/>
  <c r="AE44" i="3"/>
  <c r="AE71" i="6"/>
  <c r="AF70" i="3"/>
  <c r="AF70" i="6" s="1"/>
  <c r="AF122" i="2"/>
  <c r="AF49" i="3" s="1"/>
  <c r="AQ68" i="2"/>
  <c r="AQ30" i="3" s="1"/>
  <c r="AQ30" i="6" s="1"/>
  <c r="AR6" i="3"/>
  <c r="AR109" i="2"/>
  <c r="AR112" i="2"/>
  <c r="AR118" i="2"/>
  <c r="AR7" i="3"/>
  <c r="AR22" i="2"/>
  <c r="AR20" i="2"/>
  <c r="AR21" i="2"/>
  <c r="AR61" i="2"/>
  <c r="AR74" i="2"/>
  <c r="AR60" i="2"/>
  <c r="BA56" i="3"/>
  <c r="BB137" i="2"/>
  <c r="BB139" i="2" s="1"/>
  <c r="AQ27" i="2"/>
  <c r="AQ14" i="3" s="1"/>
  <c r="AS5" i="2"/>
  <c r="AQ26" i="2"/>
  <c r="AR4" i="3"/>
  <c r="AR14" i="2"/>
  <c r="AR15" i="2"/>
  <c r="AR16" i="2"/>
  <c r="AR37" i="2"/>
  <c r="AR34" i="2"/>
  <c r="AR38" i="2"/>
  <c r="AR35" i="2"/>
  <c r="AR51" i="2"/>
  <c r="AR36" i="2"/>
  <c r="AR53" i="2"/>
  <c r="AR56" i="2"/>
  <c r="AR73" i="2"/>
  <c r="AR77" i="2"/>
  <c r="AR52" i="2"/>
  <c r="AR57" i="2"/>
  <c r="AR88" i="2"/>
  <c r="AR99" i="2"/>
  <c r="AR128" i="2"/>
  <c r="AO26" i="3"/>
  <c r="AO26" i="6" s="1"/>
  <c r="AO69" i="2"/>
  <c r="AH36" i="3"/>
  <c r="AH36" i="6" s="1"/>
  <c r="AH132" i="2"/>
  <c r="AH66" i="3" s="1"/>
  <c r="AH66" i="6" s="1"/>
  <c r="AO18" i="3"/>
  <c r="AO46" i="2"/>
  <c r="AN47" i="3"/>
  <c r="AN47" i="6" s="1"/>
  <c r="AO101" i="2"/>
  <c r="AO43" i="3"/>
  <c r="AO43" i="6" s="1"/>
  <c r="AP90" i="2"/>
  <c r="AM104" i="2"/>
  <c r="AH41" i="3"/>
  <c r="AH41" i="6" s="1"/>
  <c r="AI79" i="2"/>
  <c r="AP41" i="2"/>
  <c r="AP42" i="2"/>
  <c r="AP19" i="3" s="1"/>
  <c r="AP19" i="6" s="1"/>
  <c r="AP43" i="2"/>
  <c r="AP20" i="3" s="1"/>
  <c r="AP20" i="6" s="1"/>
  <c r="AP44" i="2"/>
  <c r="AP21" i="3" s="1"/>
  <c r="AP21" i="6" s="1"/>
  <c r="AP45" i="2"/>
  <c r="AP22" i="3" s="1"/>
  <c r="AP22" i="6" s="1"/>
  <c r="AP64" i="2"/>
  <c r="AP91" i="2"/>
  <c r="AP93" i="2" s="1"/>
  <c r="AP65" i="2"/>
  <c r="AP27" i="3" s="1"/>
  <c r="AP27" i="6" s="1"/>
  <c r="AP66" i="2"/>
  <c r="AP28" i="3" s="1"/>
  <c r="AP28" i="6" s="1"/>
  <c r="AQ67" i="2"/>
  <c r="AQ29" i="3" s="1"/>
  <c r="AQ29" i="6" s="1"/>
  <c r="BB67" i="3"/>
  <c r="BC138" i="2"/>
  <c r="AO23" i="3" l="1"/>
  <c r="AO23" i="6" s="1"/>
  <c r="AO18" i="6"/>
  <c r="AH33" i="3"/>
  <c r="AH33" i="6" s="1"/>
  <c r="AF50" i="3"/>
  <c r="AF50" i="6" s="1"/>
  <c r="AF49" i="6"/>
  <c r="AE45" i="3"/>
  <c r="AE44" i="6"/>
  <c r="AG117" i="2"/>
  <c r="AG120" i="2" s="1"/>
  <c r="AF37" i="3"/>
  <c r="AF35" i="6"/>
  <c r="AE58" i="3"/>
  <c r="AE58" i="6" s="1"/>
  <c r="AE57" i="6"/>
  <c r="AF71" i="3"/>
  <c r="AF68" i="6"/>
  <c r="AR67" i="2"/>
  <c r="AR29" i="3" s="1"/>
  <c r="AR29" i="6" s="1"/>
  <c r="AH133" i="2"/>
  <c r="AH48" i="3" s="1"/>
  <c r="AH48" i="6" s="1"/>
  <c r="AR28" i="2"/>
  <c r="AR15" i="3" s="1"/>
  <c r="AP92" i="2"/>
  <c r="AP62" i="3" s="1"/>
  <c r="AP62" i="6" s="1"/>
  <c r="AP43" i="3"/>
  <c r="AP43" i="6" s="1"/>
  <c r="AQ90" i="2"/>
  <c r="AP26" i="3"/>
  <c r="AP26" i="6" s="1"/>
  <c r="AP69" i="2"/>
  <c r="AM47" i="3"/>
  <c r="AM47" i="6" s="1"/>
  <c r="AN101" i="2"/>
  <c r="AN103" i="2" s="1"/>
  <c r="AN63" i="3" s="1"/>
  <c r="AN63" i="6" s="1"/>
  <c r="AR27" i="2"/>
  <c r="AR14" i="3" s="1"/>
  <c r="AM103" i="2"/>
  <c r="AM63" i="3" s="1"/>
  <c r="AM63" i="6" s="1"/>
  <c r="AR26" i="2"/>
  <c r="AO102" i="2"/>
  <c r="AO104" i="2" s="1"/>
  <c r="AO103" i="2" s="1"/>
  <c r="AO63" i="3" s="1"/>
  <c r="AO63" i="6" s="1"/>
  <c r="BB56" i="3"/>
  <c r="BC137" i="2"/>
  <c r="BC139" i="2" s="1"/>
  <c r="AO24" i="3"/>
  <c r="AO24" i="6" s="1"/>
  <c r="AR68" i="2"/>
  <c r="AR30" i="3" s="1"/>
  <c r="AR30" i="6" s="1"/>
  <c r="AQ13" i="3"/>
  <c r="AQ29" i="2"/>
  <c r="BC67" i="3"/>
  <c r="BD138" i="2"/>
  <c r="AP18" i="3"/>
  <c r="AP46" i="2"/>
  <c r="AS5" i="3"/>
  <c r="AS6" i="2"/>
  <c r="AS7" i="2"/>
  <c r="AS4" i="2"/>
  <c r="AI81" i="2"/>
  <c r="AR80" i="2"/>
  <c r="AR64" i="3" s="1"/>
  <c r="AR64" i="6" s="1"/>
  <c r="AP23" i="3" l="1"/>
  <c r="AP23" i="6" s="1"/>
  <c r="AP18" i="6"/>
  <c r="AQ16" i="3"/>
  <c r="AQ16" i="6" s="1"/>
  <c r="AQ13" i="6"/>
  <c r="AG119" i="2"/>
  <c r="AF71" i="6"/>
  <c r="AG70" i="3"/>
  <c r="AG70" i="6" s="1"/>
  <c r="AF44" i="3"/>
  <c r="AI130" i="2"/>
  <c r="AE45" i="6"/>
  <c r="AE52" i="3"/>
  <c r="AF145" i="2"/>
  <c r="AF146" i="2" s="1"/>
  <c r="AF37" i="6"/>
  <c r="AQ45" i="2"/>
  <c r="AQ22" i="3" s="1"/>
  <c r="AQ22" i="6" s="1"/>
  <c r="AQ41" i="2"/>
  <c r="AQ42" i="2"/>
  <c r="AQ19" i="3" s="1"/>
  <c r="AQ19" i="6" s="1"/>
  <c r="AQ43" i="2"/>
  <c r="AQ20" i="3" s="1"/>
  <c r="AQ20" i="6" s="1"/>
  <c r="AQ44" i="2"/>
  <c r="AQ21" i="3" s="1"/>
  <c r="AQ21" i="6" s="1"/>
  <c r="AQ64" i="2"/>
  <c r="AQ65" i="2"/>
  <c r="AQ27" i="3" s="1"/>
  <c r="AQ27" i="6" s="1"/>
  <c r="AQ66" i="2"/>
  <c r="AQ28" i="3" s="1"/>
  <c r="AQ28" i="6" s="1"/>
  <c r="AQ91" i="2"/>
  <c r="AQ93" i="2" s="1"/>
  <c r="AI31" i="3"/>
  <c r="AI126" i="2"/>
  <c r="AI131" i="2" s="1"/>
  <c r="AS4" i="3"/>
  <c r="AS14" i="2"/>
  <c r="AS26" i="2" s="1"/>
  <c r="AS16" i="2"/>
  <c r="AS28" i="2" s="1"/>
  <c r="AS15" i="3" s="1"/>
  <c r="AS36" i="2"/>
  <c r="AS15" i="2"/>
  <c r="AS37" i="2"/>
  <c r="AS53" i="2"/>
  <c r="AS51" i="2"/>
  <c r="AS56" i="2"/>
  <c r="AS73" i="2"/>
  <c r="AS77" i="2"/>
  <c r="AS38" i="2"/>
  <c r="AS52" i="2"/>
  <c r="AS57" i="2"/>
  <c r="AS68" i="2" s="1"/>
  <c r="AS30" i="3" s="1"/>
  <c r="AS30" i="6" s="1"/>
  <c r="AS34" i="2"/>
  <c r="AS35" i="2"/>
  <c r="AS88" i="2"/>
  <c r="AS128" i="2"/>
  <c r="AS99" i="2"/>
  <c r="AI82" i="2"/>
  <c r="BC56" i="3"/>
  <c r="BD137" i="2"/>
  <c r="BD139" i="2" s="1"/>
  <c r="AS7" i="3"/>
  <c r="AS22" i="2"/>
  <c r="AS20" i="2"/>
  <c r="AS61" i="2"/>
  <c r="AS74" i="2"/>
  <c r="AS60" i="2"/>
  <c r="AS21" i="2"/>
  <c r="AG34" i="3"/>
  <c r="AG121" i="2"/>
  <c r="AG65" i="3"/>
  <c r="AS6" i="3"/>
  <c r="AS109" i="2"/>
  <c r="AS112" i="2"/>
  <c r="AS118" i="2"/>
  <c r="AG122" i="2"/>
  <c r="AT5" i="2"/>
  <c r="AO47" i="3"/>
  <c r="AO47" i="6" s="1"/>
  <c r="AP101" i="2"/>
  <c r="AR13" i="3"/>
  <c r="AR29" i="2"/>
  <c r="AP102" i="2"/>
  <c r="AP104" i="2" s="1"/>
  <c r="AP24" i="3"/>
  <c r="AP24" i="6" s="1"/>
  <c r="BD67" i="3"/>
  <c r="BE138" i="2"/>
  <c r="AR16" i="3" l="1"/>
  <c r="AR16" i="6" s="1"/>
  <c r="AR13" i="6"/>
  <c r="AG144" i="2"/>
  <c r="AF57" i="3"/>
  <c r="AF45" i="3"/>
  <c r="AF44" i="6"/>
  <c r="AG68" i="3"/>
  <c r="AG65" i="6"/>
  <c r="AI32" i="3"/>
  <c r="AI32" i="6" s="1"/>
  <c r="AI31" i="6"/>
  <c r="AE54" i="3"/>
  <c r="AE54" i="6" s="1"/>
  <c r="AE52" i="6"/>
  <c r="AG35" i="3"/>
  <c r="AG34" i="6"/>
  <c r="AI36" i="3"/>
  <c r="AI36" i="6" s="1"/>
  <c r="AI132" i="2"/>
  <c r="AI66" i="3" s="1"/>
  <c r="AI66" i="6" s="1"/>
  <c r="AQ43" i="3"/>
  <c r="AQ43" i="6" s="1"/>
  <c r="AR90" i="2"/>
  <c r="AQ26" i="3"/>
  <c r="AQ26" i="6" s="1"/>
  <c r="AQ69" i="2"/>
  <c r="AS67" i="2"/>
  <c r="AS29" i="3" s="1"/>
  <c r="AS29" i="6" s="1"/>
  <c r="AS13" i="3"/>
  <c r="AS29" i="2"/>
  <c r="AG49" i="3"/>
  <c r="AH117" i="2"/>
  <c r="AP47" i="3"/>
  <c r="AP47" i="6" s="1"/>
  <c r="AQ101" i="2"/>
  <c r="AQ92" i="2"/>
  <c r="AQ62" i="3" s="1"/>
  <c r="AQ62" i="6" s="1"/>
  <c r="AT5" i="3"/>
  <c r="AT6" i="2"/>
  <c r="AT7" i="2"/>
  <c r="AT4" i="2"/>
  <c r="BE67" i="3"/>
  <c r="BF138" i="2"/>
  <c r="BD56" i="3"/>
  <c r="BE137" i="2"/>
  <c r="BE139" i="2" s="1"/>
  <c r="AQ18" i="3"/>
  <c r="AQ46" i="2"/>
  <c r="AR41" i="2"/>
  <c r="AR42" i="2"/>
  <c r="AR19" i="3" s="1"/>
  <c r="AR19" i="6" s="1"/>
  <c r="AR43" i="2"/>
  <c r="AR20" i="3" s="1"/>
  <c r="AR20" i="6" s="1"/>
  <c r="AR44" i="2"/>
  <c r="AR21" i="3" s="1"/>
  <c r="AR21" i="6" s="1"/>
  <c r="AR45" i="2"/>
  <c r="AR22" i="3" s="1"/>
  <c r="AR22" i="6" s="1"/>
  <c r="AR64" i="2"/>
  <c r="AR65" i="2"/>
  <c r="AR27" i="3" s="1"/>
  <c r="AR27" i="6" s="1"/>
  <c r="AR66" i="2"/>
  <c r="AR28" i="3" s="1"/>
  <c r="AR28" i="6" s="1"/>
  <c r="AR91" i="2"/>
  <c r="AR93" i="2" s="1"/>
  <c r="AS27" i="2"/>
  <c r="AS14" i="3" s="1"/>
  <c r="AS80" i="2"/>
  <c r="AS64" i="3" s="1"/>
  <c r="AS64" i="6" s="1"/>
  <c r="AP103" i="2"/>
  <c r="AP63" i="3" s="1"/>
  <c r="AP63" i="6" s="1"/>
  <c r="AI41" i="3"/>
  <c r="AI41" i="6" s="1"/>
  <c r="AJ79" i="2"/>
  <c r="AQ23" i="3" l="1"/>
  <c r="AQ23" i="6" s="1"/>
  <c r="AQ18" i="6"/>
  <c r="AS16" i="3"/>
  <c r="AS16" i="6" s="1"/>
  <c r="AS13" i="6"/>
  <c r="AI33" i="3"/>
  <c r="AI33" i="6" s="1"/>
  <c r="AG37" i="3"/>
  <c r="AG35" i="6"/>
  <c r="AG71" i="3"/>
  <c r="AG68" i="6"/>
  <c r="AF58" i="3"/>
  <c r="AF58" i="6" s="1"/>
  <c r="AF57" i="6"/>
  <c r="AI133" i="2"/>
  <c r="AG50" i="3"/>
  <c r="AG50" i="6" s="1"/>
  <c r="AG49" i="6"/>
  <c r="AF45" i="6"/>
  <c r="AF52" i="3"/>
  <c r="AR43" i="3"/>
  <c r="AR43" i="6" s="1"/>
  <c r="AS90" i="2"/>
  <c r="AT7" i="3"/>
  <c r="AT20" i="2"/>
  <c r="AT22" i="2"/>
  <c r="AT21" i="2"/>
  <c r="AT61" i="2"/>
  <c r="AT74" i="2"/>
  <c r="AT60" i="2"/>
  <c r="AT6" i="3"/>
  <c r="AT109" i="2"/>
  <c r="AT112" i="2"/>
  <c r="AT118" i="2"/>
  <c r="AR92" i="2"/>
  <c r="AR62" i="3" s="1"/>
  <c r="AR62" i="6" s="1"/>
  <c r="AS45" i="2"/>
  <c r="AS22" i="3" s="1"/>
  <c r="AS22" i="6" s="1"/>
  <c r="AS64" i="2"/>
  <c r="AS65" i="2"/>
  <c r="AS27" i="3" s="1"/>
  <c r="AS27" i="6" s="1"/>
  <c r="AS66" i="2"/>
  <c r="AS28" i="3" s="1"/>
  <c r="AS28" i="6" s="1"/>
  <c r="AS41" i="2"/>
  <c r="AS42" i="2"/>
  <c r="AS19" i="3" s="1"/>
  <c r="AS19" i="6" s="1"/>
  <c r="AS43" i="2"/>
  <c r="AS20" i="3" s="1"/>
  <c r="AS20" i="6" s="1"/>
  <c r="AS44" i="2"/>
  <c r="AS21" i="3" s="1"/>
  <c r="AS21" i="6" s="1"/>
  <c r="AS91" i="2"/>
  <c r="AS93" i="2" s="1"/>
  <c r="BF67" i="3"/>
  <c r="BG138" i="2"/>
  <c r="AU5" i="2"/>
  <c r="AH119" i="2"/>
  <c r="AH120" i="2"/>
  <c r="AR26" i="3"/>
  <c r="AR26" i="6" s="1"/>
  <c r="AR69" i="2"/>
  <c r="AI48" i="3"/>
  <c r="AI48" i="6" s="1"/>
  <c r="AJ130" i="2"/>
  <c r="BE56" i="3"/>
  <c r="BF137" i="2"/>
  <c r="BF139" i="2" s="1"/>
  <c r="AR18" i="3"/>
  <c r="AR46" i="2"/>
  <c r="AQ24" i="3"/>
  <c r="AQ24" i="6" s="1"/>
  <c r="AT4" i="3"/>
  <c r="AT14" i="2"/>
  <c r="AT26" i="2" s="1"/>
  <c r="AT16" i="2"/>
  <c r="AT28" i="2" s="1"/>
  <c r="AT15" i="3" s="1"/>
  <c r="AT36" i="2"/>
  <c r="AT52" i="2"/>
  <c r="AT15" i="2"/>
  <c r="AT27" i="2" s="1"/>
  <c r="AT14" i="3" s="1"/>
  <c r="AT37" i="2"/>
  <c r="AT34" i="2"/>
  <c r="AT38" i="2"/>
  <c r="AT35" i="2"/>
  <c r="AT51" i="2"/>
  <c r="AT53" i="2"/>
  <c r="AT56" i="2"/>
  <c r="AT73" i="2"/>
  <c r="AT77" i="2"/>
  <c r="AT57" i="2"/>
  <c r="AT88" i="2"/>
  <c r="AT128" i="2"/>
  <c r="AT99" i="2"/>
  <c r="AJ81" i="2"/>
  <c r="AQ102" i="2"/>
  <c r="AQ104" i="2" s="1"/>
  <c r="AR23" i="3" l="1"/>
  <c r="AR23" i="6" s="1"/>
  <c r="AR18" i="6"/>
  <c r="AF54" i="3"/>
  <c r="AF54" i="6" s="1"/>
  <c r="AF52" i="6"/>
  <c r="AG71" i="6"/>
  <c r="AG44" i="3"/>
  <c r="AH70" i="3"/>
  <c r="AH70" i="6" s="1"/>
  <c r="AG145" i="2"/>
  <c r="AG146" i="2" s="1"/>
  <c r="AG37" i="6"/>
  <c r="AT80" i="2"/>
  <c r="AT64" i="3" s="1"/>
  <c r="AT64" i="6" s="1"/>
  <c r="AT67" i="2"/>
  <c r="AT29" i="3" s="1"/>
  <c r="AT29" i="6" s="1"/>
  <c r="AU5" i="3"/>
  <c r="AU6" i="2"/>
  <c r="AU7" i="2"/>
  <c r="AU4" i="2"/>
  <c r="BF56" i="3"/>
  <c r="BG137" i="2"/>
  <c r="BG139" i="2" s="1"/>
  <c r="AS43" i="3"/>
  <c r="AS43" i="6" s="1"/>
  <c r="AT90" i="2"/>
  <c r="AQ47" i="3"/>
  <c r="AQ47" i="6" s="1"/>
  <c r="AR101" i="2"/>
  <c r="AQ103" i="2"/>
  <c r="AQ63" i="3" s="1"/>
  <c r="AQ63" i="6" s="1"/>
  <c r="AR102" i="2"/>
  <c r="AR104" i="2" s="1"/>
  <c r="AS18" i="3"/>
  <c r="AS46" i="2"/>
  <c r="AT13" i="3"/>
  <c r="AT29" i="2"/>
  <c r="BG67" i="3"/>
  <c r="BH138" i="2"/>
  <c r="AJ31" i="3"/>
  <c r="AJ126" i="2"/>
  <c r="AJ131" i="2" s="1"/>
  <c r="AJ82" i="2"/>
  <c r="AT68" i="2"/>
  <c r="AT30" i="3" s="1"/>
  <c r="AT30" i="6" s="1"/>
  <c r="AH34" i="3"/>
  <c r="AH121" i="2"/>
  <c r="AH122" i="2" s="1"/>
  <c r="AS26" i="3"/>
  <c r="AS26" i="6" s="1"/>
  <c r="AS69" i="2"/>
  <c r="AS92" i="2"/>
  <c r="AS62" i="3" s="1"/>
  <c r="AS62" i="6" s="1"/>
  <c r="AR24" i="3"/>
  <c r="AR24" i="6" s="1"/>
  <c r="AS23" i="3" l="1"/>
  <c r="AS23" i="6" s="1"/>
  <c r="AS18" i="6"/>
  <c r="AT16" i="3"/>
  <c r="AT16" i="6" s="1"/>
  <c r="AT13" i="6"/>
  <c r="AG45" i="3"/>
  <c r="AG44" i="6"/>
  <c r="AH35" i="3"/>
  <c r="AH34" i="6"/>
  <c r="AJ32" i="3"/>
  <c r="AJ32" i="6" s="1"/>
  <c r="AJ31" i="6"/>
  <c r="AG57" i="3"/>
  <c r="AH144" i="2"/>
  <c r="AR47" i="3"/>
  <c r="AR47" i="6" s="1"/>
  <c r="AS101" i="2"/>
  <c r="AJ33" i="3"/>
  <c r="AJ33" i="6" s="1"/>
  <c r="AR103" i="2"/>
  <c r="AR63" i="3" s="1"/>
  <c r="AR63" i="6" s="1"/>
  <c r="BG56" i="3"/>
  <c r="BH137" i="2"/>
  <c r="BH139" i="2" s="1"/>
  <c r="AU7" i="3"/>
  <c r="AU20" i="2"/>
  <c r="AU22" i="2"/>
  <c r="AU21" i="2"/>
  <c r="AU61" i="2"/>
  <c r="AU74" i="2"/>
  <c r="AU60" i="2"/>
  <c r="AH49" i="3"/>
  <c r="AI117" i="2"/>
  <c r="AU6" i="3"/>
  <c r="AU109" i="2"/>
  <c r="AU112" i="2"/>
  <c r="AU118" i="2"/>
  <c r="AH65" i="3"/>
  <c r="AJ36" i="3"/>
  <c r="AJ36" i="6" s="1"/>
  <c r="AJ132" i="2"/>
  <c r="AJ66" i="3" s="1"/>
  <c r="AJ66" i="6" s="1"/>
  <c r="AU4" i="3"/>
  <c r="AU14" i="2"/>
  <c r="AU35" i="2"/>
  <c r="AU51" i="2"/>
  <c r="AU16" i="2"/>
  <c r="AU28" i="2" s="1"/>
  <c r="AU15" i="3" s="1"/>
  <c r="AU36" i="2"/>
  <c r="AU15" i="2"/>
  <c r="AU34" i="2"/>
  <c r="AU38" i="2"/>
  <c r="AU37" i="2"/>
  <c r="AU53" i="2"/>
  <c r="AU56" i="2"/>
  <c r="AU52" i="2"/>
  <c r="AU57" i="2"/>
  <c r="AU77" i="2"/>
  <c r="AU88" i="2"/>
  <c r="AU128" i="2"/>
  <c r="AU73" i="2"/>
  <c r="AU99" i="2"/>
  <c r="AS24" i="3"/>
  <c r="AS24" i="6" s="1"/>
  <c r="AJ41" i="3"/>
  <c r="AJ41" i="6" s="1"/>
  <c r="AK79" i="2"/>
  <c r="BH67" i="3"/>
  <c r="BI138" i="2"/>
  <c r="AS102" i="2"/>
  <c r="AS104" i="2" s="1"/>
  <c r="AV5" i="2"/>
  <c r="AT41" i="2"/>
  <c r="AT42" i="2"/>
  <c r="AT19" i="3" s="1"/>
  <c r="AT19" i="6" s="1"/>
  <c r="AT43" i="2"/>
  <c r="AT20" i="3" s="1"/>
  <c r="AT20" i="6" s="1"/>
  <c r="AT45" i="2"/>
  <c r="AT22" i="3" s="1"/>
  <c r="AT22" i="6" s="1"/>
  <c r="AT64" i="2"/>
  <c r="AT65" i="2"/>
  <c r="AT27" i="3" s="1"/>
  <c r="AT27" i="6" s="1"/>
  <c r="AT66" i="2"/>
  <c r="AT28" i="3" s="1"/>
  <c r="AT28" i="6" s="1"/>
  <c r="AT44" i="2"/>
  <c r="AT21" i="3" s="1"/>
  <c r="AT21" i="6" s="1"/>
  <c r="AT91" i="2"/>
  <c r="AT93" i="2" s="1"/>
  <c r="AH68" i="3" l="1"/>
  <c r="AH65" i="6"/>
  <c r="AG58" i="3"/>
  <c r="AG58" i="6" s="1"/>
  <c r="AG57" i="6"/>
  <c r="AH37" i="3"/>
  <c r="AH35" i="6"/>
  <c r="AH50" i="3"/>
  <c r="AH50" i="6" s="1"/>
  <c r="AH49" i="6"/>
  <c r="AG45" i="6"/>
  <c r="AG52" i="3"/>
  <c r="AU26" i="2"/>
  <c r="AU67" i="2"/>
  <c r="AU29" i="3" s="1"/>
  <c r="AU29" i="6" s="1"/>
  <c r="BH56" i="3"/>
  <c r="BI137" i="2"/>
  <c r="BI139" i="2" s="1"/>
  <c r="AU13" i="3"/>
  <c r="AU13" i="6" s="1"/>
  <c r="AT18" i="3"/>
  <c r="AT46" i="2"/>
  <c r="AV5" i="3"/>
  <c r="AV6" i="2"/>
  <c r="AW5" i="2" s="1"/>
  <c r="AV7" i="2"/>
  <c r="AV4" i="2"/>
  <c r="AS103" i="2"/>
  <c r="AS63" i="3" s="1"/>
  <c r="AS63" i="6" s="1"/>
  <c r="AT43" i="3"/>
  <c r="AT43" i="6" s="1"/>
  <c r="AU90" i="2"/>
  <c r="AS47" i="3"/>
  <c r="AS47" i="6" s="1"/>
  <c r="AT101" i="2"/>
  <c r="AI120" i="2"/>
  <c r="AI119" i="2"/>
  <c r="AU80" i="2"/>
  <c r="AU64" i="3" s="1"/>
  <c r="AU64" i="6" s="1"/>
  <c r="BI67" i="3"/>
  <c r="BJ138" i="2"/>
  <c r="AK81" i="2"/>
  <c r="AK82" i="2" s="1"/>
  <c r="AU27" i="2"/>
  <c r="AU14" i="3" s="1"/>
  <c r="AT92" i="2"/>
  <c r="AT62" i="3" s="1"/>
  <c r="AT62" i="6" s="1"/>
  <c r="AU68" i="2"/>
  <c r="AU30" i="3" s="1"/>
  <c r="AU30" i="6" s="1"/>
  <c r="AT26" i="3"/>
  <c r="AT26" i="6" s="1"/>
  <c r="AT69" i="2"/>
  <c r="AJ133" i="2"/>
  <c r="AT23" i="3" l="1"/>
  <c r="AT23" i="6" s="1"/>
  <c r="AT18" i="6"/>
  <c r="AG54" i="3"/>
  <c r="AG54" i="6" s="1"/>
  <c r="AG52" i="6"/>
  <c r="AH145" i="2"/>
  <c r="AH146" i="2" s="1"/>
  <c r="AH37" i="6"/>
  <c r="AH71" i="3"/>
  <c r="AH68" i="6"/>
  <c r="AW5" i="3"/>
  <c r="AW6" i="2"/>
  <c r="AW7" i="2"/>
  <c r="AW4" i="2"/>
  <c r="BJ67" i="3"/>
  <c r="BK138" i="2"/>
  <c r="AI34" i="3"/>
  <c r="AI121" i="2"/>
  <c r="AI65" i="3" s="1"/>
  <c r="AV4" i="3"/>
  <c r="AV14" i="2"/>
  <c r="AV15" i="2"/>
  <c r="AV16" i="2"/>
  <c r="AV36" i="2"/>
  <c r="AV52" i="2"/>
  <c r="AV37" i="2"/>
  <c r="AV34" i="2"/>
  <c r="AV38" i="2"/>
  <c r="AV35" i="2"/>
  <c r="AV51" i="2"/>
  <c r="AV53" i="2"/>
  <c r="AV56" i="2"/>
  <c r="AV73" i="2"/>
  <c r="AV77" i="2"/>
  <c r="AV57" i="2"/>
  <c r="AV68" i="2" s="1"/>
  <c r="AV30" i="3" s="1"/>
  <c r="AV30" i="6" s="1"/>
  <c r="AV99" i="2"/>
  <c r="AV88" i="2"/>
  <c r="AV128" i="2"/>
  <c r="AJ48" i="3"/>
  <c r="AJ48" i="6" s="1"/>
  <c r="AK130" i="2"/>
  <c r="AU29" i="2"/>
  <c r="AV7" i="3"/>
  <c r="AV20" i="2"/>
  <c r="AV22" i="2"/>
  <c r="AV21" i="2"/>
  <c r="AV61" i="2"/>
  <c r="AV74" i="2"/>
  <c r="AV60" i="2"/>
  <c r="AT102" i="2"/>
  <c r="AT104" i="2" s="1"/>
  <c r="AU16" i="3"/>
  <c r="AU16" i="6" s="1"/>
  <c r="AV6" i="3"/>
  <c r="AV109" i="2"/>
  <c r="AV112" i="2"/>
  <c r="AV118" i="2"/>
  <c r="AK31" i="3"/>
  <c r="AK126" i="2"/>
  <c r="AK131" i="2" s="1"/>
  <c r="BI56" i="3"/>
  <c r="BJ137" i="2"/>
  <c r="BJ139" i="2" s="1"/>
  <c r="AT24" i="3"/>
  <c r="AT24" i="6" s="1"/>
  <c r="AK41" i="3"/>
  <c r="AK41" i="6" s="1"/>
  <c r="AL79" i="2"/>
  <c r="AI35" i="3" l="1"/>
  <c r="AI34" i="6"/>
  <c r="AH57" i="3"/>
  <c r="AI144" i="2"/>
  <c r="AH71" i="6"/>
  <c r="AI70" i="3"/>
  <c r="AI70" i="6" s="1"/>
  <c r="AH44" i="3"/>
  <c r="AI68" i="3"/>
  <c r="AI65" i="6"/>
  <c r="AK32" i="3"/>
  <c r="AK32" i="6" s="1"/>
  <c r="AK31" i="6"/>
  <c r="AV26" i="2"/>
  <c r="AV13" i="3" s="1"/>
  <c r="AV13" i="6" s="1"/>
  <c r="AV80" i="2"/>
  <c r="AV64" i="3" s="1"/>
  <c r="AV64" i="6" s="1"/>
  <c r="AL81" i="2"/>
  <c r="AV67" i="2"/>
  <c r="AV29" i="3" s="1"/>
  <c r="AV29" i="6" s="1"/>
  <c r="AT103" i="2"/>
  <c r="AT63" i="3" s="1"/>
  <c r="AT63" i="6" s="1"/>
  <c r="AI122" i="2"/>
  <c r="BK67" i="3"/>
  <c r="BL138" i="2"/>
  <c r="AK36" i="3"/>
  <c r="AK36" i="6" s="1"/>
  <c r="AK132" i="2"/>
  <c r="AK66" i="3" s="1"/>
  <c r="AK66" i="6" s="1"/>
  <c r="AU45" i="2"/>
  <c r="AU22" i="3" s="1"/>
  <c r="AU22" i="6" s="1"/>
  <c r="AU64" i="2"/>
  <c r="AU65" i="2"/>
  <c r="AU27" i="3" s="1"/>
  <c r="AU27" i="6" s="1"/>
  <c r="AU66" i="2"/>
  <c r="AU28" i="3" s="1"/>
  <c r="AU28" i="6" s="1"/>
  <c r="AU41" i="2"/>
  <c r="AU42" i="2"/>
  <c r="AU19" i="3" s="1"/>
  <c r="AU19" i="6" s="1"/>
  <c r="AU43" i="2"/>
  <c r="AU20" i="3" s="1"/>
  <c r="AU20" i="6" s="1"/>
  <c r="AU44" i="2"/>
  <c r="AU21" i="3" s="1"/>
  <c r="AU21" i="6" s="1"/>
  <c r="AU91" i="2"/>
  <c r="AW4" i="3"/>
  <c r="AW16" i="2"/>
  <c r="AW35" i="2"/>
  <c r="AW51" i="2"/>
  <c r="AW36" i="2"/>
  <c r="AW52" i="2"/>
  <c r="AW15" i="2"/>
  <c r="AW37" i="2"/>
  <c r="AW53" i="2"/>
  <c r="AW38" i="2"/>
  <c r="AW56" i="2"/>
  <c r="AW73" i="2"/>
  <c r="AW80" i="2" s="1"/>
  <c r="AW64" i="3" s="1"/>
  <c r="AW64" i="6" s="1"/>
  <c r="AW77" i="2"/>
  <c r="AW14" i="2"/>
  <c r="AW34" i="2"/>
  <c r="AW99" i="2"/>
  <c r="AW88" i="2"/>
  <c r="AW57" i="2"/>
  <c r="AW128" i="2"/>
  <c r="AW7" i="3"/>
  <c r="AW20" i="2"/>
  <c r="AW22" i="2"/>
  <c r="AW61" i="2"/>
  <c r="AW74" i="2"/>
  <c r="AW60" i="2"/>
  <c r="AW21" i="2"/>
  <c r="AW6" i="3"/>
  <c r="AW109" i="2"/>
  <c r="AW112" i="2"/>
  <c r="AW118" i="2"/>
  <c r="AT47" i="3"/>
  <c r="AT47" i="6" s="1"/>
  <c r="AU101" i="2"/>
  <c r="AV28" i="2"/>
  <c r="AV15" i="3" s="1"/>
  <c r="AX5" i="2"/>
  <c r="BJ56" i="3"/>
  <c r="BK137" i="2"/>
  <c r="BK139" i="2" s="1"/>
  <c r="AV27" i="2"/>
  <c r="AV14" i="3" s="1"/>
  <c r="AK33" i="3" l="1"/>
  <c r="AK33" i="6" s="1"/>
  <c r="AI71" i="3"/>
  <c r="AI68" i="6"/>
  <c r="AH58" i="3"/>
  <c r="AH58" i="6" s="1"/>
  <c r="AH57" i="6"/>
  <c r="AH45" i="3"/>
  <c r="AH44" i="6"/>
  <c r="AI37" i="3"/>
  <c r="AI35" i="6"/>
  <c r="AW28" i="2"/>
  <c r="AW15" i="3" s="1"/>
  <c r="AW68" i="2"/>
  <c r="AW30" i="3" s="1"/>
  <c r="AW30" i="6" s="1"/>
  <c r="AW26" i="2"/>
  <c r="AU93" i="2"/>
  <c r="AU92" i="2" s="1"/>
  <c r="AU62" i="3" s="1"/>
  <c r="AU62" i="6" s="1"/>
  <c r="BL67" i="3"/>
  <c r="BM138" i="2"/>
  <c r="AW13" i="3"/>
  <c r="AW13" i="6" s="1"/>
  <c r="AI49" i="3"/>
  <c r="AJ117" i="2"/>
  <c r="AW67" i="2"/>
  <c r="AW29" i="3" s="1"/>
  <c r="AW29" i="6" s="1"/>
  <c r="AU18" i="3"/>
  <c r="AU46" i="2"/>
  <c r="AK133" i="2"/>
  <c r="BK56" i="3"/>
  <c r="BL137" i="2"/>
  <c r="BL139" i="2" s="1"/>
  <c r="AU26" i="3"/>
  <c r="AU26" i="6" s="1"/>
  <c r="AU69" i="2"/>
  <c r="AW27" i="2"/>
  <c r="AW14" i="3" s="1"/>
  <c r="AL31" i="3"/>
  <c r="AL126" i="2"/>
  <c r="AL131" i="2" s="1"/>
  <c r="AX5" i="3"/>
  <c r="AX6" i="2"/>
  <c r="AX7" i="2"/>
  <c r="AX4" i="2"/>
  <c r="AV29" i="2"/>
  <c r="AL82" i="2"/>
  <c r="AV16" i="3"/>
  <c r="AV16" i="6" s="1"/>
  <c r="AU23" i="3" l="1"/>
  <c r="AU23" i="6" s="1"/>
  <c r="AU18" i="6"/>
  <c r="AI145" i="2"/>
  <c r="AI146" i="2" s="1"/>
  <c r="AI37" i="6"/>
  <c r="AL32" i="3"/>
  <c r="AL32" i="6" s="1"/>
  <c r="AL31" i="6"/>
  <c r="AH52" i="3"/>
  <c r="AH45" i="6"/>
  <c r="AI71" i="6"/>
  <c r="AJ70" i="3"/>
  <c r="AJ70" i="6" s="1"/>
  <c r="AI44" i="3"/>
  <c r="AI50" i="3"/>
  <c r="AI49" i="6"/>
  <c r="AK48" i="3"/>
  <c r="AK48" i="6" s="1"/>
  <c r="AL130" i="2"/>
  <c r="AX6" i="3"/>
  <c r="AX109" i="2"/>
  <c r="AX112" i="2"/>
  <c r="AX118" i="2"/>
  <c r="AX4" i="3"/>
  <c r="AX16" i="2"/>
  <c r="AX14" i="2"/>
  <c r="AX35" i="2"/>
  <c r="AX51" i="2"/>
  <c r="AX36" i="2"/>
  <c r="AX15" i="2"/>
  <c r="AX27" i="2" s="1"/>
  <c r="AX14" i="3" s="1"/>
  <c r="AX37" i="2"/>
  <c r="AX53" i="2"/>
  <c r="AX38" i="2"/>
  <c r="AX56" i="2"/>
  <c r="AX73" i="2"/>
  <c r="AX77" i="2"/>
  <c r="AX52" i="2"/>
  <c r="AX34" i="2"/>
  <c r="AX99" i="2"/>
  <c r="AX88" i="2"/>
  <c r="AX57" i="2"/>
  <c r="AX128" i="2"/>
  <c r="AL36" i="3"/>
  <c r="AL36" i="6" s="1"/>
  <c r="AL132" i="2"/>
  <c r="AL66" i="3" s="1"/>
  <c r="AL66" i="6" s="1"/>
  <c r="AL41" i="3"/>
  <c r="AL41" i="6" s="1"/>
  <c r="AM79" i="2"/>
  <c r="AU102" i="2"/>
  <c r="AJ119" i="2"/>
  <c r="AJ120" i="2"/>
  <c r="AW29" i="2"/>
  <c r="AU24" i="3"/>
  <c r="AU24" i="6" s="1"/>
  <c r="AW16" i="3"/>
  <c r="AW16" i="6" s="1"/>
  <c r="AY5" i="2"/>
  <c r="BM67" i="3"/>
  <c r="BN138" i="2"/>
  <c r="AX7" i="3"/>
  <c r="AX20" i="2"/>
  <c r="AX22" i="2"/>
  <c r="AX61" i="2"/>
  <c r="AX74" i="2"/>
  <c r="AX60" i="2"/>
  <c r="AX21" i="2"/>
  <c r="AL33" i="3"/>
  <c r="AL33" i="6" s="1"/>
  <c r="BL56" i="3"/>
  <c r="BM137" i="2"/>
  <c r="BM139" i="2" s="1"/>
  <c r="AV41" i="2"/>
  <c r="AV42" i="2"/>
  <c r="AV19" i="3" s="1"/>
  <c r="AV19" i="6" s="1"/>
  <c r="AV43" i="2"/>
  <c r="AV20" i="3" s="1"/>
  <c r="AV20" i="6" s="1"/>
  <c r="AV44" i="2"/>
  <c r="AV21" i="3" s="1"/>
  <c r="AV21" i="6" s="1"/>
  <c r="AV45" i="2"/>
  <c r="AV22" i="3" s="1"/>
  <c r="AV22" i="6" s="1"/>
  <c r="AV64" i="2"/>
  <c r="AV65" i="2"/>
  <c r="AV27" i="3" s="1"/>
  <c r="AV27" i="6" s="1"/>
  <c r="AV66" i="2"/>
  <c r="AV28" i="3" s="1"/>
  <c r="AV28" i="6" s="1"/>
  <c r="AV91" i="2"/>
  <c r="AV93" i="2" s="1"/>
  <c r="AU43" i="3"/>
  <c r="AU43" i="6" s="1"/>
  <c r="AV90" i="2"/>
  <c r="AH54" i="3" l="1"/>
  <c r="AH54" i="6" s="1"/>
  <c r="AH52" i="6"/>
  <c r="AI45" i="3"/>
  <c r="AI45" i="6" s="1"/>
  <c r="AI44" i="6"/>
  <c r="AI52" i="3"/>
  <c r="AI50" i="6"/>
  <c r="AI57" i="3"/>
  <c r="AJ144" i="2"/>
  <c r="AM81" i="2"/>
  <c r="AX26" i="2"/>
  <c r="AU104" i="2"/>
  <c r="AU103" i="2" s="1"/>
  <c r="AU63" i="3" s="1"/>
  <c r="AU63" i="6" s="1"/>
  <c r="AX68" i="2"/>
  <c r="AX30" i="3" s="1"/>
  <c r="AX30" i="6" s="1"/>
  <c r="AX28" i="2"/>
  <c r="AX15" i="3" s="1"/>
  <c r="BM56" i="3"/>
  <c r="BN137" i="2"/>
  <c r="BN139" i="2" s="1"/>
  <c r="AY5" i="3"/>
  <c r="AY6" i="2"/>
  <c r="AZ5" i="2" s="1"/>
  <c r="AY7" i="2"/>
  <c r="AY4" i="2"/>
  <c r="AV26" i="3"/>
  <c r="AV26" i="6" s="1"/>
  <c r="AV69" i="2"/>
  <c r="AV92" i="2"/>
  <c r="AV62" i="3" s="1"/>
  <c r="AV62" i="6" s="1"/>
  <c r="BN67" i="3"/>
  <c r="BO138" i="2"/>
  <c r="AW45" i="2"/>
  <c r="AW22" i="3" s="1"/>
  <c r="AW22" i="6" s="1"/>
  <c r="AW64" i="2"/>
  <c r="AW65" i="2"/>
  <c r="AW27" i="3" s="1"/>
  <c r="AW27" i="6" s="1"/>
  <c r="AW66" i="2"/>
  <c r="AW28" i="3" s="1"/>
  <c r="AW28" i="6" s="1"/>
  <c r="AW41" i="2"/>
  <c r="AW42" i="2"/>
  <c r="AW19" i="3" s="1"/>
  <c r="AW19" i="6" s="1"/>
  <c r="AW43" i="2"/>
  <c r="AW20" i="3" s="1"/>
  <c r="AW20" i="6" s="1"/>
  <c r="AW44" i="2"/>
  <c r="AW21" i="3" s="1"/>
  <c r="AW21" i="6" s="1"/>
  <c r="AW91" i="2"/>
  <c r="AW93" i="2" s="1"/>
  <c r="AJ34" i="3"/>
  <c r="AJ121" i="2"/>
  <c r="AJ122" i="2" s="1"/>
  <c r="AX80" i="2"/>
  <c r="AX64" i="3" s="1"/>
  <c r="AX64" i="6" s="1"/>
  <c r="AL133" i="2"/>
  <c r="AV18" i="3"/>
  <c r="AV46" i="2"/>
  <c r="AJ65" i="3"/>
  <c r="AX67" i="2"/>
  <c r="AX29" i="3" s="1"/>
  <c r="AX29" i="6" s="1"/>
  <c r="AV43" i="3"/>
  <c r="AV43" i="6" s="1"/>
  <c r="AW90" i="2"/>
  <c r="AV23" i="3" l="1"/>
  <c r="AV23" i="6" s="1"/>
  <c r="AV18" i="6"/>
  <c r="AI58" i="3"/>
  <c r="AI58" i="6" s="1"/>
  <c r="AI57" i="6"/>
  <c r="AI54" i="3"/>
  <c r="AI54" i="6" s="1"/>
  <c r="AI52" i="6"/>
  <c r="AJ35" i="3"/>
  <c r="AJ34" i="6"/>
  <c r="AJ68" i="3"/>
  <c r="AJ65" i="6"/>
  <c r="AZ5" i="3"/>
  <c r="AZ6" i="2"/>
  <c r="AZ7" i="2"/>
  <c r="AZ4" i="2"/>
  <c r="AJ49" i="3"/>
  <c r="AK117" i="2"/>
  <c r="AY4" i="3"/>
  <c r="AY16" i="2"/>
  <c r="AY14" i="2"/>
  <c r="AY34" i="2"/>
  <c r="AY38" i="2"/>
  <c r="AY35" i="2"/>
  <c r="AY51" i="2"/>
  <c r="AY15" i="2"/>
  <c r="AY37" i="2"/>
  <c r="AY36" i="2"/>
  <c r="AY53" i="2"/>
  <c r="AY56" i="2"/>
  <c r="AY73" i="2"/>
  <c r="AY52" i="2"/>
  <c r="AY57" i="2"/>
  <c r="AY77" i="2"/>
  <c r="AY99" i="2"/>
  <c r="AY88" i="2"/>
  <c r="AY128" i="2"/>
  <c r="BN56" i="3"/>
  <c r="BO137" i="2"/>
  <c r="BO139" i="2" s="1"/>
  <c r="AV102" i="2"/>
  <c r="AV104" i="2" s="1"/>
  <c r="BO67" i="3"/>
  <c r="BP138" i="2"/>
  <c r="AW26" i="3"/>
  <c r="AW26" i="6" s="1"/>
  <c r="AW69" i="2"/>
  <c r="AW43" i="3"/>
  <c r="AW43" i="6" s="1"/>
  <c r="AX90" i="2"/>
  <c r="AY7" i="3"/>
  <c r="AY21" i="2"/>
  <c r="AY20" i="2"/>
  <c r="AY22" i="2"/>
  <c r="AY61" i="2"/>
  <c r="AY60" i="2"/>
  <c r="AY74" i="2"/>
  <c r="AU47" i="3"/>
  <c r="AU47" i="6" s="1"/>
  <c r="AV101" i="2"/>
  <c r="AV24" i="3"/>
  <c r="AV24" i="6" s="1"/>
  <c r="AX13" i="3"/>
  <c r="AX29" i="2"/>
  <c r="AY6" i="3"/>
  <c r="AY109" i="2"/>
  <c r="AY112" i="2"/>
  <c r="AY118" i="2"/>
  <c r="AM31" i="3"/>
  <c r="AM126" i="2"/>
  <c r="AM131" i="2" s="1"/>
  <c r="AW18" i="3"/>
  <c r="AW46" i="2"/>
  <c r="AL48" i="3"/>
  <c r="AL48" i="6" s="1"/>
  <c r="AM130" i="2"/>
  <c r="AW92" i="2"/>
  <c r="AW62" i="3" s="1"/>
  <c r="AW62" i="6" s="1"/>
  <c r="AM82" i="2"/>
  <c r="AX16" i="3" l="1"/>
  <c r="AX16" i="6" s="1"/>
  <c r="AX13" i="6"/>
  <c r="AW23" i="3"/>
  <c r="AW23" i="6" s="1"/>
  <c r="AW18" i="6"/>
  <c r="AJ50" i="3"/>
  <c r="AJ50" i="6" s="1"/>
  <c r="AJ49" i="6"/>
  <c r="AM32" i="3"/>
  <c r="AM32" i="6" s="1"/>
  <c r="AM31" i="6"/>
  <c r="AJ71" i="3"/>
  <c r="AJ68" i="6"/>
  <c r="AJ37" i="3"/>
  <c r="AJ35" i="6"/>
  <c r="AV103" i="2"/>
  <c r="AV63" i="3" s="1"/>
  <c r="AV63" i="6" s="1"/>
  <c r="AY80" i="2"/>
  <c r="AY64" i="3" s="1"/>
  <c r="AY64" i="6" s="1"/>
  <c r="AM33" i="3"/>
  <c r="AM33" i="6" s="1"/>
  <c r="AY26" i="2"/>
  <c r="AY28" i="2"/>
  <c r="AY15" i="3" s="1"/>
  <c r="AM36" i="3"/>
  <c r="AM36" i="6" s="1"/>
  <c r="AM132" i="2"/>
  <c r="AM66" i="3" s="1"/>
  <c r="AM66" i="6" s="1"/>
  <c r="AY68" i="2"/>
  <c r="AY30" i="3" s="1"/>
  <c r="AY30" i="6" s="1"/>
  <c r="AK120" i="2"/>
  <c r="AK119" i="2"/>
  <c r="AW24" i="3"/>
  <c r="AW24" i="6" s="1"/>
  <c r="AZ4" i="3"/>
  <c r="AZ16" i="2"/>
  <c r="AZ14" i="2"/>
  <c r="AZ35" i="2"/>
  <c r="AZ51" i="2"/>
  <c r="AZ36" i="2"/>
  <c r="AZ15" i="2"/>
  <c r="AZ37" i="2"/>
  <c r="AZ57" i="2"/>
  <c r="AZ88" i="2"/>
  <c r="AZ53" i="2"/>
  <c r="AZ38" i="2"/>
  <c r="AZ56" i="2"/>
  <c r="AZ67" i="2" s="1"/>
  <c r="AZ29" i="3" s="1"/>
  <c r="AZ29" i="6" s="1"/>
  <c r="AZ128" i="2"/>
  <c r="AZ34" i="2"/>
  <c r="AZ77" i="2"/>
  <c r="AZ99" i="2"/>
  <c r="AZ52" i="2"/>
  <c r="AZ73" i="2"/>
  <c r="AX44" i="2"/>
  <c r="AX21" i="3" s="1"/>
  <c r="AX21" i="6" s="1"/>
  <c r="AX45" i="2"/>
  <c r="AX22" i="3" s="1"/>
  <c r="AX22" i="6" s="1"/>
  <c r="AX64" i="2"/>
  <c r="AX65" i="2"/>
  <c r="AX27" i="3" s="1"/>
  <c r="AX27" i="6" s="1"/>
  <c r="AX66" i="2"/>
  <c r="AX28" i="3" s="1"/>
  <c r="AX28" i="6" s="1"/>
  <c r="AX41" i="2"/>
  <c r="AX42" i="2"/>
  <c r="AX19" i="3" s="1"/>
  <c r="AX19" i="6" s="1"/>
  <c r="AX91" i="2"/>
  <c r="AX93" i="2" s="1"/>
  <c r="AX43" i="2"/>
  <c r="AX20" i="3" s="1"/>
  <c r="AX20" i="6" s="1"/>
  <c r="BP67" i="3"/>
  <c r="BQ138" i="2"/>
  <c r="AY67" i="2"/>
  <c r="AY29" i="3" s="1"/>
  <c r="AY29" i="6" s="1"/>
  <c r="AZ7" i="3"/>
  <c r="AZ21" i="2"/>
  <c r="AZ20" i="2"/>
  <c r="AZ22" i="2"/>
  <c r="AZ61" i="2"/>
  <c r="AZ74" i="2"/>
  <c r="AZ60" i="2"/>
  <c r="AZ6" i="3"/>
  <c r="AZ109" i="2"/>
  <c r="AZ112" i="2"/>
  <c r="AZ118" i="2"/>
  <c r="AM41" i="3"/>
  <c r="AM41" i="6" s="1"/>
  <c r="AN79" i="2"/>
  <c r="BA5" i="2"/>
  <c r="BO56" i="3"/>
  <c r="BP137" i="2"/>
  <c r="BP139" i="2" s="1"/>
  <c r="AW102" i="2"/>
  <c r="AW104" i="2" s="1"/>
  <c r="AV47" i="3"/>
  <c r="AV47" i="6" s="1"/>
  <c r="AW101" i="2"/>
  <c r="AY27" i="2"/>
  <c r="AY14" i="3" s="1"/>
  <c r="AJ71" i="6" l="1"/>
  <c r="AJ44" i="3"/>
  <c r="AK70" i="3"/>
  <c r="AK70" i="6" s="1"/>
  <c r="AJ145" i="2"/>
  <c r="AJ146" i="2" s="1"/>
  <c r="AJ37" i="6"/>
  <c r="AM133" i="2"/>
  <c r="AM48" i="3" s="1"/>
  <c r="AM48" i="6" s="1"/>
  <c r="AZ27" i="2"/>
  <c r="AZ14" i="3" s="1"/>
  <c r="AN81" i="2"/>
  <c r="AK34" i="3"/>
  <c r="AK121" i="2"/>
  <c r="AK65" i="3" s="1"/>
  <c r="AW47" i="3"/>
  <c r="AW47" i="6" s="1"/>
  <c r="AX101" i="2"/>
  <c r="AK122" i="2"/>
  <c r="BQ67" i="3"/>
  <c r="BR138" i="2"/>
  <c r="BR67" i="3" s="1"/>
  <c r="AZ68" i="2"/>
  <c r="AZ30" i="3" s="1"/>
  <c r="AZ30" i="6" s="1"/>
  <c r="AW103" i="2"/>
  <c r="AW63" i="3" s="1"/>
  <c r="AW63" i="6" s="1"/>
  <c r="AX26" i="3"/>
  <c r="AX26" i="6" s="1"/>
  <c r="AX69" i="2"/>
  <c r="AX43" i="3"/>
  <c r="AX43" i="6" s="1"/>
  <c r="AY90" i="2"/>
  <c r="AY13" i="3"/>
  <c r="AY29" i="2"/>
  <c r="AX92" i="2"/>
  <c r="AX62" i="3" s="1"/>
  <c r="AX62" i="6" s="1"/>
  <c r="AX18" i="3"/>
  <c r="AX46" i="2"/>
  <c r="BP56" i="3"/>
  <c r="BQ137" i="2"/>
  <c r="BQ139" i="2" s="1"/>
  <c r="BA5" i="3"/>
  <c r="BA4" i="2"/>
  <c r="BA6" i="2"/>
  <c r="BA7" i="2"/>
  <c r="AZ80" i="2"/>
  <c r="AZ64" i="3" s="1"/>
  <c r="AZ64" i="6" s="1"/>
  <c r="AZ26" i="2"/>
  <c r="AZ28" i="2"/>
  <c r="AZ15" i="3" s="1"/>
  <c r="AX23" i="3" l="1"/>
  <c r="AX23" i="6" s="1"/>
  <c r="AX18" i="6"/>
  <c r="AY16" i="3"/>
  <c r="AY16" i="6" s="1"/>
  <c r="AY13" i="6"/>
  <c r="AK68" i="3"/>
  <c r="AK65" i="6"/>
  <c r="AN130" i="2"/>
  <c r="AJ45" i="3"/>
  <c r="AJ44" i="6"/>
  <c r="AK35" i="3"/>
  <c r="AK34" i="6"/>
  <c r="AJ57" i="3"/>
  <c r="AK144" i="2"/>
  <c r="BA6" i="3"/>
  <c r="BA109" i="2"/>
  <c r="BA112" i="2"/>
  <c r="BA118" i="2"/>
  <c r="BA4" i="3"/>
  <c r="BA15" i="2"/>
  <c r="BA27" i="2" s="1"/>
  <c r="BA14" i="3" s="1"/>
  <c r="BA16" i="2"/>
  <c r="BA28" i="2" s="1"/>
  <c r="BA15" i="3" s="1"/>
  <c r="BA14" i="2"/>
  <c r="BA26" i="2" s="1"/>
  <c r="BA34" i="2"/>
  <c r="BA38" i="2"/>
  <c r="BA35" i="2"/>
  <c r="BA51" i="2"/>
  <c r="BA57" i="2"/>
  <c r="BA88" i="2"/>
  <c r="BA36" i="2"/>
  <c r="BA37" i="2"/>
  <c r="BA53" i="2"/>
  <c r="BA73" i="2"/>
  <c r="BA128" i="2"/>
  <c r="BA77" i="2"/>
  <c r="BA56" i="2"/>
  <c r="BA67" i="2" s="1"/>
  <c r="BA29" i="3" s="1"/>
  <c r="BA29" i="6" s="1"/>
  <c r="BA99" i="2"/>
  <c r="BA52" i="2"/>
  <c r="AX102" i="2"/>
  <c r="AX104" i="2" s="1"/>
  <c r="BQ56" i="3"/>
  <c r="BR137" i="2"/>
  <c r="BR139" i="2" s="1"/>
  <c r="BR56" i="3" s="1"/>
  <c r="AX24" i="3"/>
  <c r="AX24" i="6" s="1"/>
  <c r="AY41" i="2"/>
  <c r="AY42" i="2"/>
  <c r="AY19" i="3" s="1"/>
  <c r="AY19" i="6" s="1"/>
  <c r="AY43" i="2"/>
  <c r="AY20" i="3" s="1"/>
  <c r="AY20" i="6" s="1"/>
  <c r="AY44" i="2"/>
  <c r="AY21" i="3" s="1"/>
  <c r="AY21" i="6" s="1"/>
  <c r="AY45" i="2"/>
  <c r="AY22" i="3" s="1"/>
  <c r="AY22" i="6" s="1"/>
  <c r="AY64" i="2"/>
  <c r="AY65" i="2"/>
  <c r="AY27" i="3" s="1"/>
  <c r="AY27" i="6" s="1"/>
  <c r="AY66" i="2"/>
  <c r="AY28" i="3" s="1"/>
  <c r="AY28" i="6" s="1"/>
  <c r="AY91" i="2"/>
  <c r="AY93" i="2" s="1"/>
  <c r="AZ13" i="3"/>
  <c r="AZ29" i="2"/>
  <c r="AN31" i="3"/>
  <c r="AN126" i="2"/>
  <c r="AN131" i="2" s="1"/>
  <c r="BB5" i="2"/>
  <c r="AN82" i="2"/>
  <c r="AK49" i="3"/>
  <c r="AL117" i="2"/>
  <c r="BA7" i="3"/>
  <c r="BA21" i="2"/>
  <c r="BA20" i="2"/>
  <c r="BA22" i="2"/>
  <c r="BA61" i="2"/>
  <c r="BA74" i="2"/>
  <c r="BA60" i="2"/>
  <c r="AZ16" i="3" l="1"/>
  <c r="AZ16" i="6" s="1"/>
  <c r="AZ13" i="6"/>
  <c r="AK50" i="3"/>
  <c r="AK50" i="6" s="1"/>
  <c r="AK49" i="6"/>
  <c r="AJ58" i="3"/>
  <c r="AJ58" i="6" s="1"/>
  <c r="AJ57" i="6"/>
  <c r="AJ52" i="3"/>
  <c r="AJ45" i="6"/>
  <c r="AK37" i="3"/>
  <c r="AK35" i="6"/>
  <c r="AN32" i="3"/>
  <c r="AN32" i="6" s="1"/>
  <c r="AN31" i="6"/>
  <c r="AK71" i="3"/>
  <c r="AK68" i="6"/>
  <c r="BA80" i="2"/>
  <c r="BA64" i="3" s="1"/>
  <c r="BA64" i="6" s="1"/>
  <c r="BB5" i="3"/>
  <c r="BB4" i="2"/>
  <c r="BB6" i="2"/>
  <c r="BB7" i="2"/>
  <c r="AX47" i="3"/>
  <c r="AX47" i="6" s="1"/>
  <c r="AY101" i="2"/>
  <c r="BA13" i="3"/>
  <c r="BA29" i="2"/>
  <c r="AN41" i="3"/>
  <c r="AN41" i="6" s="1"/>
  <c r="AO79" i="2"/>
  <c r="AX103" i="2"/>
  <c r="AX63" i="3" s="1"/>
  <c r="AX63" i="6" s="1"/>
  <c r="AN36" i="3"/>
  <c r="AN36" i="6" s="1"/>
  <c r="AN132" i="2"/>
  <c r="BA68" i="2"/>
  <c r="BA30" i="3" s="1"/>
  <c r="BA30" i="6" s="1"/>
  <c r="AY26" i="3"/>
  <c r="AY26" i="6" s="1"/>
  <c r="AY69" i="2"/>
  <c r="AL120" i="2"/>
  <c r="AL119" i="2"/>
  <c r="AY43" i="3"/>
  <c r="AY43" i="6" s="1"/>
  <c r="AZ90" i="2"/>
  <c r="AY18" i="3"/>
  <c r="AY46" i="2"/>
  <c r="AY92" i="2"/>
  <c r="AY62" i="3" s="1"/>
  <c r="AY62" i="6" s="1"/>
  <c r="AZ44" i="2"/>
  <c r="AZ21" i="3" s="1"/>
  <c r="AZ21" i="6" s="1"/>
  <c r="AZ45" i="2"/>
  <c r="AZ22" i="3" s="1"/>
  <c r="AZ22" i="6" s="1"/>
  <c r="AZ64" i="2"/>
  <c r="AZ65" i="2"/>
  <c r="AZ27" i="3" s="1"/>
  <c r="AZ27" i="6" s="1"/>
  <c r="AZ66" i="2"/>
  <c r="AZ28" i="3" s="1"/>
  <c r="AZ28" i="6" s="1"/>
  <c r="AZ41" i="2"/>
  <c r="AZ42" i="2"/>
  <c r="AZ19" i="3" s="1"/>
  <c r="AZ19" i="6" s="1"/>
  <c r="AZ43" i="2"/>
  <c r="AZ20" i="3" s="1"/>
  <c r="AZ20" i="6" s="1"/>
  <c r="AZ91" i="2"/>
  <c r="AZ93" i="2" s="1"/>
  <c r="BA16" i="3" l="1"/>
  <c r="BA16" i="6" s="1"/>
  <c r="BA13" i="6"/>
  <c r="AY23" i="3"/>
  <c r="AY23" i="6" s="1"/>
  <c r="AY18" i="6"/>
  <c r="AK71" i="6"/>
  <c r="AK44" i="3"/>
  <c r="AL70" i="3"/>
  <c r="AL70" i="6" s="1"/>
  <c r="AK145" i="2"/>
  <c r="AK146" i="2" s="1"/>
  <c r="AK37" i="6"/>
  <c r="AJ54" i="3"/>
  <c r="AJ54" i="6" s="1"/>
  <c r="AJ52" i="6"/>
  <c r="AN33" i="3"/>
  <c r="AN33" i="6" s="1"/>
  <c r="AO81" i="2"/>
  <c r="BA41" i="2"/>
  <c r="BA42" i="2"/>
  <c r="BA19" i="3" s="1"/>
  <c r="BA19" i="6" s="1"/>
  <c r="BA43" i="2"/>
  <c r="BA20" i="3" s="1"/>
  <c r="BA20" i="6" s="1"/>
  <c r="BA44" i="2"/>
  <c r="BA21" i="3" s="1"/>
  <c r="BA21" i="6" s="1"/>
  <c r="BA45" i="2"/>
  <c r="BA22" i="3" s="1"/>
  <c r="BA22" i="6" s="1"/>
  <c r="BA64" i="2"/>
  <c r="BA65" i="2"/>
  <c r="BA27" i="3" s="1"/>
  <c r="BA27" i="6" s="1"/>
  <c r="BA66" i="2"/>
  <c r="BA28" i="3" s="1"/>
  <c r="BA28" i="6" s="1"/>
  <c r="BA91" i="2"/>
  <c r="BA93" i="2" s="1"/>
  <c r="AY102" i="2"/>
  <c r="AY104" i="2" s="1"/>
  <c r="AL34" i="3"/>
  <c r="AL121" i="2"/>
  <c r="AL122" i="2" s="1"/>
  <c r="AZ26" i="3"/>
  <c r="AZ26" i="6" s="1"/>
  <c r="AZ69" i="2"/>
  <c r="BB4" i="3"/>
  <c r="BB15" i="2"/>
  <c r="BB16" i="2"/>
  <c r="BB14" i="2"/>
  <c r="BB34" i="2"/>
  <c r="BB38" i="2"/>
  <c r="BB35" i="2"/>
  <c r="BB51" i="2"/>
  <c r="BB36" i="2"/>
  <c r="BB57" i="2"/>
  <c r="BB68" i="2" s="1"/>
  <c r="BB30" i="3" s="1"/>
  <c r="BB30" i="6" s="1"/>
  <c r="BB88" i="2"/>
  <c r="BB37" i="2"/>
  <c r="BB53" i="2"/>
  <c r="BB52" i="2"/>
  <c r="BB73" i="2"/>
  <c r="BB80" i="2" s="1"/>
  <c r="BB64" i="3" s="1"/>
  <c r="BB64" i="6" s="1"/>
  <c r="BB128" i="2"/>
  <c r="BB77" i="2"/>
  <c r="BB56" i="2"/>
  <c r="BB99" i="2"/>
  <c r="AY24" i="3"/>
  <c r="AY24" i="6" s="1"/>
  <c r="AN66" i="3"/>
  <c r="AN66" i="6" s="1"/>
  <c r="AN133" i="2"/>
  <c r="BB6" i="3"/>
  <c r="BB109" i="2"/>
  <c r="BB112" i="2"/>
  <c r="BB118" i="2"/>
  <c r="AZ43" i="3"/>
  <c r="AZ43" i="6" s="1"/>
  <c r="BA90" i="2"/>
  <c r="AZ92" i="2"/>
  <c r="AZ62" i="3" s="1"/>
  <c r="AZ62" i="6" s="1"/>
  <c r="AZ18" i="3"/>
  <c r="AZ46" i="2"/>
  <c r="BB7" i="3"/>
  <c r="BB21" i="2"/>
  <c r="BB20" i="2"/>
  <c r="BB22" i="2"/>
  <c r="BB61" i="2"/>
  <c r="BB74" i="2"/>
  <c r="BB60" i="2"/>
  <c r="BC5" i="2"/>
  <c r="AZ23" i="3" l="1"/>
  <c r="AZ23" i="6" s="1"/>
  <c r="AZ18" i="6"/>
  <c r="AK57" i="3"/>
  <c r="AL144" i="2"/>
  <c r="AL35" i="3"/>
  <c r="AL34" i="6"/>
  <c r="AK45" i="3"/>
  <c r="AK44" i="6"/>
  <c r="AL65" i="3"/>
  <c r="AY103" i="2"/>
  <c r="AY63" i="3" s="1"/>
  <c r="AY63" i="6" s="1"/>
  <c r="BB67" i="2"/>
  <c r="BB29" i="3" s="1"/>
  <c r="BB29" i="6" s="1"/>
  <c r="BA26" i="3"/>
  <c r="BA26" i="6" s="1"/>
  <c r="BA69" i="2"/>
  <c r="BB26" i="2"/>
  <c r="BB28" i="2"/>
  <c r="BB15" i="3" s="1"/>
  <c r="AZ24" i="3"/>
  <c r="AZ24" i="6" s="1"/>
  <c r="BB27" i="2"/>
  <c r="BB14" i="3" s="1"/>
  <c r="AN48" i="3"/>
  <c r="AN48" i="6" s="1"/>
  <c r="AO130" i="2"/>
  <c r="BA18" i="3"/>
  <c r="BA46" i="2"/>
  <c r="AZ102" i="2"/>
  <c r="AZ104" i="2" s="1"/>
  <c r="BC5" i="3"/>
  <c r="BC4" i="2"/>
  <c r="BC6" i="2"/>
  <c r="BD5" i="2" s="1"/>
  <c r="BC7" i="2"/>
  <c r="BA43" i="3"/>
  <c r="BA43" i="6" s="1"/>
  <c r="BB90" i="2"/>
  <c r="AO31" i="3"/>
  <c r="AO126" i="2"/>
  <c r="AO131" i="2" s="1"/>
  <c r="AL49" i="3"/>
  <c r="AM117" i="2"/>
  <c r="BA92" i="2"/>
  <c r="BA62" i="3" s="1"/>
  <c r="BA62" i="6" s="1"/>
  <c r="AY47" i="3"/>
  <c r="AY47" i="6" s="1"/>
  <c r="AZ101" i="2"/>
  <c r="AO82" i="2"/>
  <c r="BA23" i="3" l="1"/>
  <c r="BA23" i="6" s="1"/>
  <c r="BA18" i="6"/>
  <c r="AL68" i="3"/>
  <c r="AL65" i="6"/>
  <c r="AO32" i="3"/>
  <c r="AO32" i="6" s="1"/>
  <c r="AO31" i="6"/>
  <c r="AK45" i="6"/>
  <c r="AK52" i="3"/>
  <c r="AL37" i="3"/>
  <c r="AL35" i="6"/>
  <c r="AL50" i="3"/>
  <c r="AL50" i="6" s="1"/>
  <c r="AL49" i="6"/>
  <c r="AK58" i="3"/>
  <c r="AK58" i="6" s="1"/>
  <c r="AK57" i="6"/>
  <c r="BD5" i="3"/>
  <c r="BD4" i="2"/>
  <c r="BD6" i="2"/>
  <c r="BD7" i="2"/>
  <c r="BE5" i="2"/>
  <c r="AZ47" i="3"/>
  <c r="AZ47" i="6" s="1"/>
  <c r="BA101" i="2"/>
  <c r="BC7" i="3"/>
  <c r="BC22" i="2"/>
  <c r="BC21" i="2"/>
  <c r="BC20" i="2"/>
  <c r="BC61" i="2"/>
  <c r="BC60" i="2"/>
  <c r="BC74" i="2"/>
  <c r="BC4" i="3"/>
  <c r="BC15" i="2"/>
  <c r="BC16" i="2"/>
  <c r="BC37" i="2"/>
  <c r="BC14" i="2"/>
  <c r="BC34" i="2"/>
  <c r="BC38" i="2"/>
  <c r="BC36" i="2"/>
  <c r="BC52" i="2"/>
  <c r="BC35" i="2"/>
  <c r="BC57" i="2"/>
  <c r="BC88" i="2"/>
  <c r="BC51" i="2"/>
  <c r="BC53" i="2"/>
  <c r="BC56" i="2"/>
  <c r="BC73" i="2"/>
  <c r="BC80" i="2" s="1"/>
  <c r="BC64" i="3" s="1"/>
  <c r="BC64" i="6" s="1"/>
  <c r="BC128" i="2"/>
  <c r="BC77" i="2"/>
  <c r="BC99" i="2"/>
  <c r="AO33" i="3"/>
  <c r="AO33" i="6" s="1"/>
  <c r="AZ103" i="2"/>
  <c r="AZ63" i="3" s="1"/>
  <c r="AZ63" i="6" s="1"/>
  <c r="BB13" i="3"/>
  <c r="BB29" i="2"/>
  <c r="AM119" i="2"/>
  <c r="AM120" i="2"/>
  <c r="BA102" i="2"/>
  <c r="BA104" i="2" s="1"/>
  <c r="BC6" i="3"/>
  <c r="BC109" i="2"/>
  <c r="BC112" i="2"/>
  <c r="BC118" i="2"/>
  <c r="BA24" i="3"/>
  <c r="BA24" i="6" s="1"/>
  <c r="AO41" i="3"/>
  <c r="AO41" i="6" s="1"/>
  <c r="AP79" i="2"/>
  <c r="AO36" i="3"/>
  <c r="AO36" i="6" s="1"/>
  <c r="AO132" i="2"/>
  <c r="AO66" i="3" s="1"/>
  <c r="AO66" i="6" s="1"/>
  <c r="BB16" i="3" l="1"/>
  <c r="BB16" i="6" s="1"/>
  <c r="BB13" i="6"/>
  <c r="AK54" i="3"/>
  <c r="AK54" i="6" s="1"/>
  <c r="AK52" i="6"/>
  <c r="AL145" i="2"/>
  <c r="AL146" i="2" s="1"/>
  <c r="AL37" i="6"/>
  <c r="AL71" i="3"/>
  <c r="AL68" i="6"/>
  <c r="BA103" i="2"/>
  <c r="BA63" i="3" s="1"/>
  <c r="BA63" i="6" s="1"/>
  <c r="BA47" i="3"/>
  <c r="BA47" i="6" s="1"/>
  <c r="BB101" i="2"/>
  <c r="BC26" i="2"/>
  <c r="AO133" i="2"/>
  <c r="AM34" i="3"/>
  <c r="AM121" i="2"/>
  <c r="AM122" i="2" s="1"/>
  <c r="AP81" i="2"/>
  <c r="BC28" i="2"/>
  <c r="BC15" i="3" s="1"/>
  <c r="BE5" i="3"/>
  <c r="BE4" i="2"/>
  <c r="BE6" i="2"/>
  <c r="BE7" i="2"/>
  <c r="BC27" i="2"/>
  <c r="BC14" i="3" s="1"/>
  <c r="BD7" i="3"/>
  <c r="BD22" i="2"/>
  <c r="BD21" i="2"/>
  <c r="BD60" i="2"/>
  <c r="BD20" i="2"/>
  <c r="BD61" i="2"/>
  <c r="BD74" i="2"/>
  <c r="BD6" i="3"/>
  <c r="BD109" i="2"/>
  <c r="BD112" i="2"/>
  <c r="BD118" i="2"/>
  <c r="BC68" i="2"/>
  <c r="BC30" i="3" s="1"/>
  <c r="BC30" i="6" s="1"/>
  <c r="BD4" i="3"/>
  <c r="BD15" i="2"/>
  <c r="BD16" i="2"/>
  <c r="BD14" i="2"/>
  <c r="BD34" i="2"/>
  <c r="BD38" i="2"/>
  <c r="BD35" i="2"/>
  <c r="BD36" i="2"/>
  <c r="BD56" i="2"/>
  <c r="BD67" i="2" s="1"/>
  <c r="BD29" i="3" s="1"/>
  <c r="BD29" i="6" s="1"/>
  <c r="BD73" i="2"/>
  <c r="BD80" i="2" s="1"/>
  <c r="BD64" i="3" s="1"/>
  <c r="BD64" i="6" s="1"/>
  <c r="BD77" i="2"/>
  <c r="BD52" i="2"/>
  <c r="BD57" i="2"/>
  <c r="BD88" i="2"/>
  <c r="BD51" i="2"/>
  <c r="BD37" i="2"/>
  <c r="BD128" i="2"/>
  <c r="BD99" i="2"/>
  <c r="BD53" i="2"/>
  <c r="BB41" i="2"/>
  <c r="BB42" i="2"/>
  <c r="BB19" i="3" s="1"/>
  <c r="BB19" i="6" s="1"/>
  <c r="BB43" i="2"/>
  <c r="BB20" i="3" s="1"/>
  <c r="BB20" i="6" s="1"/>
  <c r="BB44" i="2"/>
  <c r="BB21" i="3" s="1"/>
  <c r="BB21" i="6" s="1"/>
  <c r="BB45" i="2"/>
  <c r="BB22" i="3" s="1"/>
  <c r="BB22" i="6" s="1"/>
  <c r="BB64" i="2"/>
  <c r="BB65" i="2"/>
  <c r="BB27" i="3" s="1"/>
  <c r="BB27" i="6" s="1"/>
  <c r="BB66" i="2"/>
  <c r="BB28" i="3" s="1"/>
  <c r="BB28" i="6" s="1"/>
  <c r="BB91" i="2"/>
  <c r="BC67" i="2"/>
  <c r="BC29" i="3" s="1"/>
  <c r="BC29" i="6" s="1"/>
  <c r="AM65" i="3" l="1"/>
  <c r="AM68" i="3"/>
  <c r="AM65" i="6"/>
  <c r="AM35" i="3"/>
  <c r="AM34" i="6"/>
  <c r="AL57" i="3"/>
  <c r="AM144" i="2"/>
  <c r="AL71" i="6"/>
  <c r="AL44" i="3"/>
  <c r="AM70" i="3"/>
  <c r="AM70" i="6" s="1"/>
  <c r="AM49" i="3"/>
  <c r="AN117" i="2"/>
  <c r="AP31" i="3"/>
  <c r="AP126" i="2"/>
  <c r="AP131" i="2" s="1"/>
  <c r="AP82" i="2"/>
  <c r="BD26" i="2"/>
  <c r="BB18" i="3"/>
  <c r="BB46" i="2"/>
  <c r="BD27" i="2"/>
  <c r="BD14" i="3" s="1"/>
  <c r="AO48" i="3"/>
  <c r="AO48" i="6" s="1"/>
  <c r="AP130" i="2"/>
  <c r="BC13" i="3"/>
  <c r="BC29" i="2"/>
  <c r="BD28" i="2"/>
  <c r="BD15" i="3" s="1"/>
  <c r="BE7" i="3"/>
  <c r="BE22" i="2"/>
  <c r="BE21" i="2"/>
  <c r="BE60" i="2"/>
  <c r="BE20" i="2"/>
  <c r="BE74" i="2"/>
  <c r="BE61" i="2"/>
  <c r="BE6" i="3"/>
  <c r="BE118" i="2"/>
  <c r="BE109" i="2"/>
  <c r="BE112" i="2"/>
  <c r="BB26" i="3"/>
  <c r="BB26" i="6" s="1"/>
  <c r="BB69" i="2"/>
  <c r="BF5" i="2"/>
  <c r="BD68" i="2"/>
  <c r="BD30" i="3" s="1"/>
  <c r="BD30" i="6" s="1"/>
  <c r="BE4" i="3"/>
  <c r="BE14" i="2"/>
  <c r="BE15" i="2"/>
  <c r="BE27" i="2" s="1"/>
  <c r="BE14" i="3" s="1"/>
  <c r="BE37" i="2"/>
  <c r="BE16" i="2"/>
  <c r="BE28" i="2" s="1"/>
  <c r="BE15" i="3" s="1"/>
  <c r="BE34" i="2"/>
  <c r="BE38" i="2"/>
  <c r="BE56" i="2"/>
  <c r="BE67" i="2" s="1"/>
  <c r="BE29" i="3" s="1"/>
  <c r="BE29" i="6" s="1"/>
  <c r="BE73" i="2"/>
  <c r="BE80" i="2" s="1"/>
  <c r="BE64" i="3" s="1"/>
  <c r="BE64" i="6" s="1"/>
  <c r="BE77" i="2"/>
  <c r="BE52" i="2"/>
  <c r="BE35" i="2"/>
  <c r="BE36" i="2"/>
  <c r="BE57" i="2"/>
  <c r="BE88" i="2"/>
  <c r="BE51" i="2"/>
  <c r="BE53" i="2"/>
  <c r="BE128" i="2"/>
  <c r="BE99" i="2"/>
  <c r="BB93" i="2"/>
  <c r="BB23" i="3" l="1"/>
  <c r="BB23" i="6" s="1"/>
  <c r="BB18" i="6"/>
  <c r="BC16" i="3"/>
  <c r="BC16" i="6" s="1"/>
  <c r="BC13" i="6"/>
  <c r="AL58" i="3"/>
  <c r="AL58" i="6" s="1"/>
  <c r="AL57" i="6"/>
  <c r="AP32" i="3"/>
  <c r="AP32" i="6" s="1"/>
  <c r="AP31" i="6"/>
  <c r="AL45" i="3"/>
  <c r="AL44" i="6"/>
  <c r="AM37" i="3"/>
  <c r="AM35" i="6"/>
  <c r="AM50" i="3"/>
  <c r="AM50" i="6" s="1"/>
  <c r="AM49" i="6"/>
  <c r="AM71" i="3"/>
  <c r="AM68" i="6"/>
  <c r="BE26" i="2"/>
  <c r="BB102" i="2"/>
  <c r="BB24" i="3"/>
  <c r="BB24" i="6" s="1"/>
  <c r="BD13" i="3"/>
  <c r="BD29" i="2"/>
  <c r="AP41" i="3"/>
  <c r="AP41" i="6" s="1"/>
  <c r="AQ79" i="2"/>
  <c r="BB43" i="3"/>
  <c r="BB43" i="6" s="1"/>
  <c r="BC90" i="2"/>
  <c r="BE13" i="3"/>
  <c r="BE29" i="2"/>
  <c r="AP36" i="3"/>
  <c r="AP36" i="6" s="1"/>
  <c r="AP132" i="2"/>
  <c r="AP66" i="3" s="1"/>
  <c r="AP66" i="6" s="1"/>
  <c r="AP33" i="3"/>
  <c r="AP33" i="6" s="1"/>
  <c r="BB92" i="2"/>
  <c r="BB62" i="3" s="1"/>
  <c r="BB62" i="6" s="1"/>
  <c r="BE68" i="2"/>
  <c r="BE30" i="3" s="1"/>
  <c r="BE30" i="6" s="1"/>
  <c r="BF5" i="3"/>
  <c r="BF4" i="2"/>
  <c r="BF6" i="2"/>
  <c r="BF7" i="2"/>
  <c r="AN120" i="2"/>
  <c r="AN119" i="2"/>
  <c r="BC41" i="2"/>
  <c r="BC42" i="2"/>
  <c r="BC19" i="3" s="1"/>
  <c r="BC19" i="6" s="1"/>
  <c r="BC43" i="2"/>
  <c r="BC20" i="3" s="1"/>
  <c r="BC20" i="6" s="1"/>
  <c r="BC44" i="2"/>
  <c r="BC21" i="3" s="1"/>
  <c r="BC21" i="6" s="1"/>
  <c r="BC45" i="2"/>
  <c r="BC22" i="3" s="1"/>
  <c r="BC22" i="6" s="1"/>
  <c r="BC64" i="2"/>
  <c r="BC65" i="2"/>
  <c r="BC27" i="3" s="1"/>
  <c r="BC27" i="6" s="1"/>
  <c r="BC66" i="2"/>
  <c r="BC28" i="3" s="1"/>
  <c r="BC28" i="6" s="1"/>
  <c r="BC91" i="2"/>
  <c r="BC93" i="2" s="1"/>
  <c r="BE16" i="3" l="1"/>
  <c r="BE16" i="6" s="1"/>
  <c r="BE13" i="6"/>
  <c r="BD16" i="3"/>
  <c r="BD16" i="6" s="1"/>
  <c r="BD13" i="6"/>
  <c r="AL45" i="6"/>
  <c r="AL52" i="3"/>
  <c r="AM71" i="6"/>
  <c r="AN70" i="3"/>
  <c r="AN70" i="6" s="1"/>
  <c r="AM44" i="3"/>
  <c r="AM145" i="2"/>
  <c r="AM146" i="2" s="1"/>
  <c r="AM37" i="6"/>
  <c r="AP133" i="2"/>
  <c r="AP48" i="3" s="1"/>
  <c r="AP48" i="6" s="1"/>
  <c r="AN34" i="3"/>
  <c r="AN121" i="2"/>
  <c r="AN65" i="3" s="1"/>
  <c r="BF6" i="3"/>
  <c r="BF118" i="2"/>
  <c r="BF109" i="2"/>
  <c r="BF112" i="2"/>
  <c r="BC26" i="3"/>
  <c r="BC26" i="6" s="1"/>
  <c r="BC69" i="2"/>
  <c r="BD41" i="2"/>
  <c r="BD42" i="2"/>
  <c r="BD19" i="3" s="1"/>
  <c r="BD19" i="6" s="1"/>
  <c r="BD43" i="2"/>
  <c r="BD20" i="3" s="1"/>
  <c r="BD20" i="6" s="1"/>
  <c r="BD44" i="2"/>
  <c r="BD21" i="3" s="1"/>
  <c r="BD21" i="6" s="1"/>
  <c r="BD45" i="2"/>
  <c r="BD22" i="3" s="1"/>
  <c r="BD22" i="6" s="1"/>
  <c r="BD64" i="2"/>
  <c r="BD65" i="2"/>
  <c r="BD27" i="3" s="1"/>
  <c r="BD27" i="6" s="1"/>
  <c r="BD66" i="2"/>
  <c r="BD28" i="3" s="1"/>
  <c r="BD28" i="6" s="1"/>
  <c r="BD91" i="2"/>
  <c r="BD93" i="2" s="1"/>
  <c r="BC43" i="3"/>
  <c r="BC43" i="6" s="1"/>
  <c r="BD90" i="2"/>
  <c r="BF7" i="3"/>
  <c r="BF20" i="2"/>
  <c r="BF22" i="2"/>
  <c r="BF21" i="2"/>
  <c r="BF60" i="2"/>
  <c r="BF74" i="2"/>
  <c r="BF61" i="2"/>
  <c r="BC18" i="3"/>
  <c r="BC46" i="2"/>
  <c r="BE41" i="2"/>
  <c r="BE42" i="2"/>
  <c r="BE19" i="3" s="1"/>
  <c r="BE19" i="6" s="1"/>
  <c r="BE43" i="2"/>
  <c r="BE20" i="3" s="1"/>
  <c r="BE20" i="6" s="1"/>
  <c r="BE44" i="2"/>
  <c r="BE21" i="3" s="1"/>
  <c r="BE21" i="6" s="1"/>
  <c r="BE45" i="2"/>
  <c r="BE22" i="3" s="1"/>
  <c r="BE22" i="6" s="1"/>
  <c r="BE64" i="2"/>
  <c r="BE91" i="2"/>
  <c r="BE93" i="2" s="1"/>
  <c r="BE65" i="2"/>
  <c r="BE27" i="3" s="1"/>
  <c r="BE27" i="6" s="1"/>
  <c r="BE66" i="2"/>
  <c r="BE28" i="3" s="1"/>
  <c r="BE28" i="6" s="1"/>
  <c r="BF4" i="3"/>
  <c r="BF14" i="2"/>
  <c r="BF26" i="2" s="1"/>
  <c r="BF15" i="2"/>
  <c r="BF37" i="2"/>
  <c r="BF53" i="2"/>
  <c r="BF16" i="2"/>
  <c r="BF34" i="2"/>
  <c r="BF38" i="2"/>
  <c r="BF35" i="2"/>
  <c r="BF56" i="2"/>
  <c r="BF73" i="2"/>
  <c r="BF77" i="2"/>
  <c r="BF52" i="2"/>
  <c r="BF36" i="2"/>
  <c r="BF57" i="2"/>
  <c r="BF88" i="2"/>
  <c r="BF51" i="2"/>
  <c r="BF128" i="2"/>
  <c r="BF99" i="2"/>
  <c r="AQ81" i="2"/>
  <c r="AQ82" i="2" s="1"/>
  <c r="BG5" i="2"/>
  <c r="BC92" i="2"/>
  <c r="BC62" i="3" s="1"/>
  <c r="BC62" i="6" s="1"/>
  <c r="BB104" i="2"/>
  <c r="BC23" i="3" l="1"/>
  <c r="BC23" i="6" s="1"/>
  <c r="BC18" i="6"/>
  <c r="AN122" i="2"/>
  <c r="AN68" i="3"/>
  <c r="AN65" i="6"/>
  <c r="AN35" i="3"/>
  <c r="AN34" i="6"/>
  <c r="AM45" i="3"/>
  <c r="AM44" i="6"/>
  <c r="AQ130" i="2"/>
  <c r="AM57" i="3"/>
  <c r="AN144" i="2"/>
  <c r="AL54" i="3"/>
  <c r="AL54" i="6" s="1"/>
  <c r="AL52" i="6"/>
  <c r="BD92" i="2"/>
  <c r="BD62" i="3" s="1"/>
  <c r="BD62" i="6" s="1"/>
  <c r="BF27" i="2"/>
  <c r="BF14" i="3" s="1"/>
  <c r="AQ41" i="3"/>
  <c r="AQ41" i="6" s="1"/>
  <c r="AR79" i="2"/>
  <c r="BD26" i="3"/>
  <c r="BD26" i="6" s="1"/>
  <c r="BD69" i="2"/>
  <c r="BD18" i="3"/>
  <c r="BD46" i="2"/>
  <c r="BB47" i="3"/>
  <c r="BB47" i="6" s="1"/>
  <c r="BC101" i="2"/>
  <c r="BF80" i="2"/>
  <c r="BF64" i="3" s="1"/>
  <c r="BF64" i="6" s="1"/>
  <c r="BE26" i="3"/>
  <c r="BE26" i="6" s="1"/>
  <c r="BE69" i="2"/>
  <c r="BF68" i="2"/>
  <c r="BF30" i="3" s="1"/>
  <c r="BF30" i="6" s="1"/>
  <c r="BF67" i="2"/>
  <c r="BF29" i="3" s="1"/>
  <c r="BF29" i="6" s="1"/>
  <c r="BF13" i="3"/>
  <c r="BF13" i="6" s="1"/>
  <c r="BG5" i="3"/>
  <c r="BG4" i="2"/>
  <c r="BG6" i="2"/>
  <c r="BG7" i="2"/>
  <c r="BB103" i="2"/>
  <c r="BB63" i="3" s="1"/>
  <c r="BB63" i="6" s="1"/>
  <c r="BF28" i="2"/>
  <c r="BF15" i="3" s="1"/>
  <c r="BE18" i="3"/>
  <c r="BE46" i="2"/>
  <c r="AN49" i="3"/>
  <c r="AO117" i="2"/>
  <c r="BE43" i="3"/>
  <c r="BE43" i="6" s="1"/>
  <c r="BF90" i="2"/>
  <c r="BC102" i="2"/>
  <c r="BC104" i="2" s="1"/>
  <c r="BD43" i="3"/>
  <c r="BD43" i="6" s="1"/>
  <c r="BE90" i="2"/>
  <c r="BE92" i="2" s="1"/>
  <c r="BE62" i="3" s="1"/>
  <c r="BE62" i="6" s="1"/>
  <c r="AQ31" i="3"/>
  <c r="AQ126" i="2"/>
  <c r="AQ131" i="2" s="1"/>
  <c r="BC24" i="3"/>
  <c r="BC24" i="6" s="1"/>
  <c r="BD23" i="3" l="1"/>
  <c r="BD23" i="6" s="1"/>
  <c r="BD18" i="6"/>
  <c r="BE23" i="3"/>
  <c r="BE23" i="6" s="1"/>
  <c r="BE18" i="6"/>
  <c r="AM58" i="3"/>
  <c r="AM58" i="6" s="1"/>
  <c r="AM57" i="6"/>
  <c r="AN37" i="3"/>
  <c r="AN35" i="6"/>
  <c r="AQ32" i="3"/>
  <c r="AQ32" i="6" s="1"/>
  <c r="AQ31" i="6"/>
  <c r="AN50" i="3"/>
  <c r="AN50" i="6" s="1"/>
  <c r="AN49" i="6"/>
  <c r="AM52" i="3"/>
  <c r="AM45" i="6"/>
  <c r="AN71" i="3"/>
  <c r="AN68" i="6"/>
  <c r="AQ36" i="3"/>
  <c r="AQ36" i="6" s="1"/>
  <c r="AQ132" i="2"/>
  <c r="BG7" i="3"/>
  <c r="BG20" i="2"/>
  <c r="BG22" i="2"/>
  <c r="BG21" i="2"/>
  <c r="BG60" i="2"/>
  <c r="BG61" i="2"/>
  <c r="BG74" i="2"/>
  <c r="BG6" i="3"/>
  <c r="BG112" i="2"/>
  <c r="BG118" i="2"/>
  <c r="BG109" i="2"/>
  <c r="BH5" i="2"/>
  <c r="BC103" i="2"/>
  <c r="BC63" i="3" s="1"/>
  <c r="BC63" i="6" s="1"/>
  <c r="BG4" i="3"/>
  <c r="BG14" i="2"/>
  <c r="BG15" i="2"/>
  <c r="BG36" i="2"/>
  <c r="BG37" i="2"/>
  <c r="BG16" i="2"/>
  <c r="BG28" i="2" s="1"/>
  <c r="BG15" i="3" s="1"/>
  <c r="BG35" i="2"/>
  <c r="BG56" i="2"/>
  <c r="BG67" i="2" s="1"/>
  <c r="BG29" i="3" s="1"/>
  <c r="BG29" i="6" s="1"/>
  <c r="BG73" i="2"/>
  <c r="BG80" i="2" s="1"/>
  <c r="BG64" i="3" s="1"/>
  <c r="BG64" i="6" s="1"/>
  <c r="BG77" i="2"/>
  <c r="BG52" i="2"/>
  <c r="BG57" i="2"/>
  <c r="BG68" i="2" s="1"/>
  <c r="BG30" i="3" s="1"/>
  <c r="BG30" i="6" s="1"/>
  <c r="BG51" i="2"/>
  <c r="BG38" i="2"/>
  <c r="BG34" i="2"/>
  <c r="BG53" i="2"/>
  <c r="BG128" i="2"/>
  <c r="BG88" i="2"/>
  <c r="BG99" i="2"/>
  <c r="BD102" i="2"/>
  <c r="BD104" i="2" s="1"/>
  <c r="BC47" i="3"/>
  <c r="BC47" i="6" s="1"/>
  <c r="BD101" i="2"/>
  <c r="BD24" i="3"/>
  <c r="BD24" i="6" s="1"/>
  <c r="BF29" i="2"/>
  <c r="BF16" i="3"/>
  <c r="BF16" i="6" s="1"/>
  <c r="AO119" i="2"/>
  <c r="AO120" i="2"/>
  <c r="BE102" i="2"/>
  <c r="AR81" i="2"/>
  <c r="BE24" i="3"/>
  <c r="BE24" i="6" s="1"/>
  <c r="AQ33" i="3" l="1"/>
  <c r="AQ33" i="6" s="1"/>
  <c r="AN145" i="2"/>
  <c r="AN146" i="2" s="1"/>
  <c r="AN37" i="6"/>
  <c r="AN71" i="6"/>
  <c r="AO70" i="3"/>
  <c r="AO70" i="6" s="1"/>
  <c r="AN44" i="3"/>
  <c r="AM54" i="3"/>
  <c r="AM54" i="6" s="1"/>
  <c r="AM52" i="6"/>
  <c r="BG26" i="2"/>
  <c r="BG13" i="3" s="1"/>
  <c r="BD103" i="2"/>
  <c r="BD63" i="3" s="1"/>
  <c r="BD63" i="6" s="1"/>
  <c r="AR31" i="3"/>
  <c r="AR126" i="2"/>
  <c r="AR131" i="2" s="1"/>
  <c r="BD47" i="3"/>
  <c r="BD47" i="6" s="1"/>
  <c r="BE101" i="2"/>
  <c r="AR82" i="2"/>
  <c r="BG27" i="2"/>
  <c r="BG14" i="3" s="1"/>
  <c r="BE104" i="2"/>
  <c r="AO34" i="3"/>
  <c r="AO121" i="2"/>
  <c r="AO65" i="3" s="1"/>
  <c r="BF41" i="2"/>
  <c r="BF42" i="2"/>
  <c r="BF19" i="3" s="1"/>
  <c r="BF19" i="6" s="1"/>
  <c r="BF43" i="2"/>
  <c r="BF20" i="3" s="1"/>
  <c r="BF20" i="6" s="1"/>
  <c r="BF44" i="2"/>
  <c r="BF21" i="3" s="1"/>
  <c r="BF21" i="6" s="1"/>
  <c r="BF45" i="2"/>
  <c r="BF22" i="3" s="1"/>
  <c r="BF22" i="6" s="1"/>
  <c r="BF64" i="2"/>
  <c r="BF91" i="2"/>
  <c r="BF65" i="2"/>
  <c r="BF27" i="3" s="1"/>
  <c r="BF27" i="6" s="1"/>
  <c r="BF66" i="2"/>
  <c r="BF28" i="3" s="1"/>
  <c r="BF28" i="6" s="1"/>
  <c r="AQ66" i="3"/>
  <c r="AQ66" i="6" s="1"/>
  <c r="AQ133" i="2"/>
  <c r="BH5" i="3"/>
  <c r="BH4" i="2"/>
  <c r="BH7" i="2"/>
  <c r="BH6" i="2"/>
  <c r="BG16" i="3" l="1"/>
  <c r="BG16" i="6" s="1"/>
  <c r="BG13" i="6"/>
  <c r="BG29" i="2"/>
  <c r="AN45" i="3"/>
  <c r="AN44" i="6"/>
  <c r="AO35" i="3"/>
  <c r="AO34" i="6"/>
  <c r="AR32" i="3"/>
  <c r="AR32" i="6" s="1"/>
  <c r="AR31" i="6"/>
  <c r="AO68" i="3"/>
  <c r="AO65" i="6"/>
  <c r="AO144" i="2"/>
  <c r="AN57" i="3"/>
  <c r="AO122" i="2"/>
  <c r="AO49" i="3" s="1"/>
  <c r="AQ48" i="3"/>
  <c r="AQ48" i="6" s="1"/>
  <c r="AR130" i="2"/>
  <c r="BH6" i="3"/>
  <c r="BH109" i="2"/>
  <c r="BH112" i="2"/>
  <c r="BH118" i="2"/>
  <c r="AR36" i="3"/>
  <c r="AR36" i="6" s="1"/>
  <c r="AR132" i="2"/>
  <c r="AR66" i="3" s="1"/>
  <c r="AR66" i="6" s="1"/>
  <c r="BG44" i="2"/>
  <c r="BG21" i="3" s="1"/>
  <c r="BG21" i="6" s="1"/>
  <c r="BG45" i="2"/>
  <c r="BG22" i="3" s="1"/>
  <c r="BG22" i="6" s="1"/>
  <c r="BG41" i="2"/>
  <c r="BG43" i="2"/>
  <c r="BG20" i="3" s="1"/>
  <c r="BG20" i="6" s="1"/>
  <c r="BG64" i="2"/>
  <c r="BG65" i="2"/>
  <c r="BG27" i="3" s="1"/>
  <c r="BG27" i="6" s="1"/>
  <c r="BG66" i="2"/>
  <c r="BG28" i="3" s="1"/>
  <c r="BG28" i="6" s="1"/>
  <c r="BG91" i="2"/>
  <c r="BG93" i="2" s="1"/>
  <c r="BG42" i="2"/>
  <c r="BG19" i="3" s="1"/>
  <c r="BG19" i="6" s="1"/>
  <c r="BF93" i="2"/>
  <c r="BH7" i="3"/>
  <c r="BH20" i="2"/>
  <c r="BH22" i="2"/>
  <c r="BH21" i="2"/>
  <c r="BH61" i="2"/>
  <c r="BH74" i="2"/>
  <c r="BH60" i="2"/>
  <c r="AR41" i="3"/>
  <c r="AR41" i="6" s="1"/>
  <c r="AS79" i="2"/>
  <c r="BH4" i="3"/>
  <c r="BH14" i="2"/>
  <c r="BH15" i="2"/>
  <c r="BH16" i="2"/>
  <c r="BH37" i="2"/>
  <c r="BH34" i="2"/>
  <c r="BH38" i="2"/>
  <c r="BH35" i="2"/>
  <c r="BH53" i="2"/>
  <c r="BH56" i="2"/>
  <c r="BH73" i="2"/>
  <c r="BH77" i="2"/>
  <c r="BH52" i="2"/>
  <c r="BH36" i="2"/>
  <c r="BH57" i="2"/>
  <c r="BH68" i="2" s="1"/>
  <c r="BH30" i="3" s="1"/>
  <c r="BH30" i="6" s="1"/>
  <c r="BH88" i="2"/>
  <c r="BH51" i="2"/>
  <c r="BH99" i="2"/>
  <c r="BH128" i="2"/>
  <c r="BF26" i="3"/>
  <c r="BF26" i="6" s="1"/>
  <c r="BF69" i="2"/>
  <c r="BF18" i="3"/>
  <c r="BF46" i="2"/>
  <c r="BE47" i="3"/>
  <c r="BE47" i="6" s="1"/>
  <c r="BF101" i="2"/>
  <c r="BE103" i="2"/>
  <c r="BE63" i="3" s="1"/>
  <c r="BE63" i="6" s="1"/>
  <c r="BI5" i="2"/>
  <c r="BF23" i="3" l="1"/>
  <c r="BF23" i="6" s="1"/>
  <c r="BF18" i="6"/>
  <c r="AO50" i="3"/>
  <c r="AO50" i="6" s="1"/>
  <c r="AO49" i="6"/>
  <c r="AN58" i="3"/>
  <c r="AN58" i="6" s="1"/>
  <c r="AN57" i="6"/>
  <c r="AO71" i="3"/>
  <c r="AO68" i="6"/>
  <c r="AO37" i="3"/>
  <c r="AO35" i="6"/>
  <c r="AP117" i="2"/>
  <c r="AP119" i="2" s="1"/>
  <c r="AR33" i="3"/>
  <c r="AR33" i="6" s="1"/>
  <c r="AN45" i="6"/>
  <c r="AN52" i="3"/>
  <c r="BH28" i="2"/>
  <c r="BH15" i="3" s="1"/>
  <c r="BH80" i="2"/>
  <c r="BH64" i="3" s="1"/>
  <c r="BH64" i="6" s="1"/>
  <c r="BH26" i="2"/>
  <c r="BH27" i="2"/>
  <c r="BH14" i="3" s="1"/>
  <c r="BF43" i="3"/>
  <c r="BF43" i="6" s="1"/>
  <c r="BG90" i="2"/>
  <c r="BG92" i="2" s="1"/>
  <c r="BG62" i="3" s="1"/>
  <c r="BG62" i="6" s="1"/>
  <c r="BG18" i="3"/>
  <c r="BG46" i="2"/>
  <c r="BF24" i="3"/>
  <c r="BF24" i="6" s="1"/>
  <c r="BG43" i="3"/>
  <c r="BG43" i="6" s="1"/>
  <c r="BH90" i="2"/>
  <c r="BF92" i="2"/>
  <c r="BF62" i="3" s="1"/>
  <c r="BF62" i="6" s="1"/>
  <c r="BI5" i="3"/>
  <c r="BI6" i="2"/>
  <c r="BI7" i="2"/>
  <c r="BI4" i="2"/>
  <c r="BJ5" i="2"/>
  <c r="BH67" i="2"/>
  <c r="BH29" i="3" s="1"/>
  <c r="BH29" i="6" s="1"/>
  <c r="BG26" i="3"/>
  <c r="BG26" i="6" s="1"/>
  <c r="BG69" i="2"/>
  <c r="AR133" i="2"/>
  <c r="BH13" i="3"/>
  <c r="BH29" i="2"/>
  <c r="AS81" i="2"/>
  <c r="AS82" i="2" s="1"/>
  <c r="BF102" i="2"/>
  <c r="BF104" i="2" s="1"/>
  <c r="BF103" i="2" s="1"/>
  <c r="BF63" i="3" s="1"/>
  <c r="BF63" i="6" s="1"/>
  <c r="BG23" i="3" l="1"/>
  <c r="BG23" i="6" s="1"/>
  <c r="BG18" i="6"/>
  <c r="BH16" i="3"/>
  <c r="BH16" i="6" s="1"/>
  <c r="BH13" i="6"/>
  <c r="AN54" i="3"/>
  <c r="AN54" i="6" s="1"/>
  <c r="AN52" i="6"/>
  <c r="AP120" i="2"/>
  <c r="AO145" i="2"/>
  <c r="AO146" i="2" s="1"/>
  <c r="AO37" i="6"/>
  <c r="AO71" i="6"/>
  <c r="AP70" i="3"/>
  <c r="AP70" i="6" s="1"/>
  <c r="AO44" i="3"/>
  <c r="AS41" i="3"/>
  <c r="AS41" i="6" s="1"/>
  <c r="AT79" i="2"/>
  <c r="AP34" i="3"/>
  <c r="AP121" i="2"/>
  <c r="AP122" i="2" s="1"/>
  <c r="BI7" i="3"/>
  <c r="BI20" i="2"/>
  <c r="BI22" i="2"/>
  <c r="BI61" i="2"/>
  <c r="BI74" i="2"/>
  <c r="BI60" i="2"/>
  <c r="BI21" i="2"/>
  <c r="AR48" i="3"/>
  <c r="AR48" i="6" s="1"/>
  <c r="AS130" i="2"/>
  <c r="BI6" i="3"/>
  <c r="BI109" i="2"/>
  <c r="BI112" i="2"/>
  <c r="BI118" i="2"/>
  <c r="BG102" i="2"/>
  <c r="BG104" i="2" s="1"/>
  <c r="BF47" i="3"/>
  <c r="BF47" i="6" s="1"/>
  <c r="BG101" i="2"/>
  <c r="BG24" i="3"/>
  <c r="BG24" i="6" s="1"/>
  <c r="BH41" i="2"/>
  <c r="BH42" i="2"/>
  <c r="BH19" i="3" s="1"/>
  <c r="BH19" i="6" s="1"/>
  <c r="BH43" i="2"/>
  <c r="BH20" i="3" s="1"/>
  <c r="BH20" i="6" s="1"/>
  <c r="BH44" i="2"/>
  <c r="BH21" i="3" s="1"/>
  <c r="BH21" i="6" s="1"/>
  <c r="BH45" i="2"/>
  <c r="BH22" i="3" s="1"/>
  <c r="BH22" i="6" s="1"/>
  <c r="BH64" i="2"/>
  <c r="BH65" i="2"/>
  <c r="BH27" i="3" s="1"/>
  <c r="BH27" i="6" s="1"/>
  <c r="BH66" i="2"/>
  <c r="BH28" i="3" s="1"/>
  <c r="BH28" i="6" s="1"/>
  <c r="BH91" i="2"/>
  <c r="BH93" i="2" s="1"/>
  <c r="BJ5" i="3"/>
  <c r="BJ6" i="2"/>
  <c r="BJ7" i="2"/>
  <c r="BJ4" i="2"/>
  <c r="BI4" i="3"/>
  <c r="BI14" i="2"/>
  <c r="BI36" i="2"/>
  <c r="BI37" i="2"/>
  <c r="BI16" i="2"/>
  <c r="BI15" i="2"/>
  <c r="BI34" i="2"/>
  <c r="BI53" i="2"/>
  <c r="BI35" i="2"/>
  <c r="BI56" i="2"/>
  <c r="BI73" i="2"/>
  <c r="BI77" i="2"/>
  <c r="BI52" i="2"/>
  <c r="BI57" i="2"/>
  <c r="BI51" i="2"/>
  <c r="BI38" i="2"/>
  <c r="BI128" i="2"/>
  <c r="BI88" i="2"/>
  <c r="BI99" i="2"/>
  <c r="AS31" i="3"/>
  <c r="AS126" i="2"/>
  <c r="AS131" i="2" s="1"/>
  <c r="AP65" i="3" l="1"/>
  <c r="AP35" i="3"/>
  <c r="AP34" i="6"/>
  <c r="AP144" i="2"/>
  <c r="AO57" i="3"/>
  <c r="AS32" i="3"/>
  <c r="AS32" i="6" s="1"/>
  <c r="AS31" i="6"/>
  <c r="AO45" i="3"/>
  <c r="AO44" i="6"/>
  <c r="AP68" i="3"/>
  <c r="AP65" i="6"/>
  <c r="BI26" i="2"/>
  <c r="AP49" i="3"/>
  <c r="AQ117" i="2"/>
  <c r="BI13" i="3"/>
  <c r="BI13" i="6" s="1"/>
  <c r="BJ6" i="3"/>
  <c r="BJ109" i="2"/>
  <c r="BJ112" i="2"/>
  <c r="BJ118" i="2"/>
  <c r="BH92" i="2"/>
  <c r="BH62" i="3" s="1"/>
  <c r="BH62" i="6" s="1"/>
  <c r="BK5" i="2"/>
  <c r="BJ7" i="3"/>
  <c r="BJ20" i="2"/>
  <c r="BJ22" i="2"/>
  <c r="BJ21" i="2"/>
  <c r="BJ61" i="2"/>
  <c r="BJ74" i="2"/>
  <c r="BJ60" i="2"/>
  <c r="BG47" i="3"/>
  <c r="BG47" i="6" s="1"/>
  <c r="BH101" i="2"/>
  <c r="BH18" i="3"/>
  <c r="BH46" i="2"/>
  <c r="BG103" i="2"/>
  <c r="BG63" i="3" s="1"/>
  <c r="BG63" i="6" s="1"/>
  <c r="BH43" i="3"/>
  <c r="BH43" i="6" s="1"/>
  <c r="BI90" i="2"/>
  <c r="BI27" i="2"/>
  <c r="BI14" i="3" s="1"/>
  <c r="BH26" i="3"/>
  <c r="BH26" i="6" s="1"/>
  <c r="BH69" i="2"/>
  <c r="BJ4" i="3"/>
  <c r="BJ14" i="2"/>
  <c r="BJ36" i="2"/>
  <c r="BJ52" i="2"/>
  <c r="BJ37" i="2"/>
  <c r="BJ16" i="2"/>
  <c r="BJ34" i="2"/>
  <c r="BJ38" i="2"/>
  <c r="BJ15" i="2"/>
  <c r="BJ53" i="2"/>
  <c r="BJ35" i="2"/>
  <c r="BJ56" i="2"/>
  <c r="BJ67" i="2" s="1"/>
  <c r="BJ29" i="3" s="1"/>
  <c r="BJ29" i="6" s="1"/>
  <c r="BJ73" i="2"/>
  <c r="BJ77" i="2"/>
  <c r="BJ57" i="2"/>
  <c r="BJ51" i="2"/>
  <c r="BJ128" i="2"/>
  <c r="BJ88" i="2"/>
  <c r="BJ99" i="2"/>
  <c r="BI80" i="2"/>
  <c r="BI64" i="3" s="1"/>
  <c r="BI64" i="6" s="1"/>
  <c r="BI28" i="2"/>
  <c r="BI15" i="3" s="1"/>
  <c r="AT81" i="2"/>
  <c r="BI68" i="2"/>
  <c r="BI30" i="3" s="1"/>
  <c r="BI30" i="6" s="1"/>
  <c r="BI67" i="2"/>
  <c r="BI29" i="3" s="1"/>
  <c r="BI29" i="6" s="1"/>
  <c r="AS36" i="3"/>
  <c r="AS36" i="6" s="1"/>
  <c r="AS132" i="2"/>
  <c r="AS66" i="3" s="1"/>
  <c r="AS66" i="6" s="1"/>
  <c r="BH23" i="3" l="1"/>
  <c r="BH23" i="6" s="1"/>
  <c r="BH18" i="6"/>
  <c r="AP71" i="3"/>
  <c r="AP68" i="6"/>
  <c r="AO58" i="3"/>
  <c r="AO58" i="6" s="1"/>
  <c r="AO57" i="6"/>
  <c r="AP50" i="3"/>
  <c r="AP50" i="6" s="1"/>
  <c r="AP49" i="6"/>
  <c r="AO45" i="6"/>
  <c r="AO52" i="3"/>
  <c r="AS33" i="3"/>
  <c r="AS33" i="6" s="1"/>
  <c r="AP37" i="3"/>
  <c r="AP35" i="6"/>
  <c r="AS133" i="2"/>
  <c r="AT130" i="2" s="1"/>
  <c r="AT31" i="3"/>
  <c r="AT126" i="2"/>
  <c r="AT131" i="2" s="1"/>
  <c r="BK5" i="3"/>
  <c r="BK6" i="2"/>
  <c r="BK7" i="2"/>
  <c r="BK4" i="2"/>
  <c r="BL5" i="2"/>
  <c r="AT82" i="2"/>
  <c r="BJ27" i="2"/>
  <c r="BJ14" i="3" s="1"/>
  <c r="BH102" i="2"/>
  <c r="BH104" i="2" s="1"/>
  <c r="BH103" i="2" s="1"/>
  <c r="BH63" i="3" s="1"/>
  <c r="BH63" i="6" s="1"/>
  <c r="BJ26" i="2"/>
  <c r="BH24" i="3"/>
  <c r="BH24" i="6" s="1"/>
  <c r="BI29" i="2"/>
  <c r="BI16" i="3"/>
  <c r="BI16" i="6" s="1"/>
  <c r="BJ80" i="2"/>
  <c r="BJ64" i="3" s="1"/>
  <c r="BJ64" i="6" s="1"/>
  <c r="AQ120" i="2"/>
  <c r="AQ119" i="2"/>
  <c r="BJ28" i="2"/>
  <c r="BJ15" i="3" s="1"/>
  <c r="BJ68" i="2"/>
  <c r="BJ30" i="3" s="1"/>
  <c r="BJ30" i="6" s="1"/>
  <c r="AO54" i="3" l="1"/>
  <c r="AO54" i="6" s="1"/>
  <c r="AO52" i="6"/>
  <c r="AS48" i="3"/>
  <c r="AS48" i="6" s="1"/>
  <c r="AT32" i="3"/>
  <c r="AT32" i="6" s="1"/>
  <c r="AT31" i="6"/>
  <c r="AP145" i="2"/>
  <c r="AP146" i="2" s="1"/>
  <c r="AP37" i="6"/>
  <c r="AP71" i="6"/>
  <c r="AP44" i="3"/>
  <c r="AQ70" i="3"/>
  <c r="AQ70" i="6" s="1"/>
  <c r="AT41" i="3"/>
  <c r="AT41" i="6" s="1"/>
  <c r="AU79" i="2"/>
  <c r="BK4" i="3"/>
  <c r="BK14" i="2"/>
  <c r="BK35" i="2"/>
  <c r="BK36" i="2"/>
  <c r="BK16" i="2"/>
  <c r="BK34" i="2"/>
  <c r="BK38" i="2"/>
  <c r="BK15" i="2"/>
  <c r="BK53" i="2"/>
  <c r="BK52" i="2"/>
  <c r="BK56" i="2"/>
  <c r="BK37" i="2"/>
  <c r="BK57" i="2"/>
  <c r="BK68" i="2" s="1"/>
  <c r="BK30" i="3" s="1"/>
  <c r="BK30" i="6" s="1"/>
  <c r="BK73" i="2"/>
  <c r="BK80" i="2" s="1"/>
  <c r="BK64" i="3" s="1"/>
  <c r="BK64" i="6" s="1"/>
  <c r="BK77" i="2"/>
  <c r="BK128" i="2"/>
  <c r="BK88" i="2"/>
  <c r="BK51" i="2"/>
  <c r="BK99" i="2"/>
  <c r="AQ34" i="3"/>
  <c r="AQ121" i="2"/>
  <c r="AQ122" i="2" s="1"/>
  <c r="BK7" i="3"/>
  <c r="BK20" i="2"/>
  <c r="BK22" i="2"/>
  <c r="BK21" i="2"/>
  <c r="BK61" i="2"/>
  <c r="BK74" i="2"/>
  <c r="BK60" i="2"/>
  <c r="BK6" i="3"/>
  <c r="BK109" i="2"/>
  <c r="BK112" i="2"/>
  <c r="BK118" i="2"/>
  <c r="BH47" i="3"/>
  <c r="BH47" i="6" s="1"/>
  <c r="BI101" i="2"/>
  <c r="BI43" i="2"/>
  <c r="BI20" i="3" s="1"/>
  <c r="BI20" i="6" s="1"/>
  <c r="BI64" i="2"/>
  <c r="BI65" i="2"/>
  <c r="BI27" i="3" s="1"/>
  <c r="BI27" i="6" s="1"/>
  <c r="BI66" i="2"/>
  <c r="BI28" i="3" s="1"/>
  <c r="BI28" i="6" s="1"/>
  <c r="BI44" i="2"/>
  <c r="BI21" i="3" s="1"/>
  <c r="BI21" i="6" s="1"/>
  <c r="BI45" i="2"/>
  <c r="BI22" i="3" s="1"/>
  <c r="BI22" i="6" s="1"/>
  <c r="BI41" i="2"/>
  <c r="BI91" i="2"/>
  <c r="BI42" i="2"/>
  <c r="BI19" i="3" s="1"/>
  <c r="BI19" i="6" s="1"/>
  <c r="AT36" i="3"/>
  <c r="AT36" i="6" s="1"/>
  <c r="AT132" i="2"/>
  <c r="AT66" i="3" s="1"/>
  <c r="AT66" i="6" s="1"/>
  <c r="BL5" i="3"/>
  <c r="BL6" i="2"/>
  <c r="BM5" i="2" s="1"/>
  <c r="BL7" i="2"/>
  <c r="BL4" i="2"/>
  <c r="BJ13" i="3"/>
  <c r="BJ29" i="2"/>
  <c r="AQ65" i="3"/>
  <c r="BJ16" i="3" l="1"/>
  <c r="BJ16" i="6" s="1"/>
  <c r="BJ13" i="6"/>
  <c r="AQ68" i="3"/>
  <c r="AQ65" i="6"/>
  <c r="AP45" i="3"/>
  <c r="AP44" i="6"/>
  <c r="AQ144" i="2"/>
  <c r="AP57" i="3"/>
  <c r="AQ35" i="3"/>
  <c r="AQ34" i="6"/>
  <c r="AT33" i="3"/>
  <c r="AT33" i="6" s="1"/>
  <c r="AQ49" i="3"/>
  <c r="AR117" i="2"/>
  <c r="BM5" i="3"/>
  <c r="BM6" i="2"/>
  <c r="BM7" i="2"/>
  <c r="BM4" i="2"/>
  <c r="BK28" i="2"/>
  <c r="BK15" i="3" s="1"/>
  <c r="BK26" i="2"/>
  <c r="BJ41" i="2"/>
  <c r="BJ42" i="2"/>
  <c r="BJ19" i="3" s="1"/>
  <c r="BJ19" i="6" s="1"/>
  <c r="BJ43" i="2"/>
  <c r="BJ20" i="3" s="1"/>
  <c r="BJ20" i="6" s="1"/>
  <c r="BJ64" i="2"/>
  <c r="BJ65" i="2"/>
  <c r="BJ27" i="3" s="1"/>
  <c r="BJ27" i="6" s="1"/>
  <c r="BJ66" i="2"/>
  <c r="BJ28" i="3" s="1"/>
  <c r="BJ28" i="6" s="1"/>
  <c r="BJ44" i="2"/>
  <c r="BJ21" i="3" s="1"/>
  <c r="BJ21" i="6" s="1"/>
  <c r="BJ45" i="2"/>
  <c r="BJ22" i="3" s="1"/>
  <c r="BJ22" i="6" s="1"/>
  <c r="BJ91" i="2"/>
  <c r="BJ93" i="2" s="1"/>
  <c r="BI18" i="3"/>
  <c r="BI46" i="2"/>
  <c r="BL7" i="3"/>
  <c r="BL20" i="2"/>
  <c r="BL22" i="2"/>
  <c r="BL21" i="2"/>
  <c r="BL61" i="2"/>
  <c r="BL74" i="2"/>
  <c r="BL60" i="2"/>
  <c r="BI26" i="3"/>
  <c r="BI26" i="6" s="1"/>
  <c r="BI69" i="2"/>
  <c r="AU81" i="2"/>
  <c r="AU82" i="2" s="1"/>
  <c r="BK27" i="2"/>
  <c r="BK14" i="3" s="1"/>
  <c r="BL4" i="3"/>
  <c r="BL14" i="2"/>
  <c r="BL15" i="2"/>
  <c r="BL36" i="2"/>
  <c r="BL52" i="2"/>
  <c r="BL37" i="2"/>
  <c r="BL16" i="2"/>
  <c r="BL34" i="2"/>
  <c r="BL38" i="2"/>
  <c r="BL53" i="2"/>
  <c r="BL35" i="2"/>
  <c r="BL56" i="2"/>
  <c r="BL67" i="2" s="1"/>
  <c r="BL29" i="3" s="1"/>
  <c r="BL29" i="6" s="1"/>
  <c r="BL73" i="2"/>
  <c r="BL80" i="2" s="1"/>
  <c r="BL64" i="3" s="1"/>
  <c r="BL64" i="6" s="1"/>
  <c r="BL77" i="2"/>
  <c r="BL57" i="2"/>
  <c r="BL51" i="2"/>
  <c r="BL99" i="2"/>
  <c r="BL128" i="2"/>
  <c r="BL88" i="2"/>
  <c r="BI93" i="2"/>
  <c r="BK67" i="2"/>
  <c r="BK29" i="3" s="1"/>
  <c r="BK29" i="6" s="1"/>
  <c r="BL6" i="3"/>
  <c r="BL109" i="2"/>
  <c r="BL112" i="2"/>
  <c r="BL118" i="2"/>
  <c r="AT133" i="2"/>
  <c r="BI23" i="3" l="1"/>
  <c r="BI23" i="6" s="1"/>
  <c r="BI18" i="6"/>
  <c r="AQ50" i="3"/>
  <c r="AQ50" i="6" s="1"/>
  <c r="AQ49" i="6"/>
  <c r="AQ37" i="3"/>
  <c r="AQ35" i="6"/>
  <c r="AP52" i="3"/>
  <c r="AP45" i="6"/>
  <c r="AP58" i="3"/>
  <c r="AP58" i="6" s="1"/>
  <c r="AP57" i="6"/>
  <c r="AQ71" i="3"/>
  <c r="AQ68" i="6"/>
  <c r="BL28" i="2"/>
  <c r="BL15" i="3" s="1"/>
  <c r="BL27" i="2"/>
  <c r="BL14" i="3" s="1"/>
  <c r="BL26" i="2"/>
  <c r="BL13" i="3" s="1"/>
  <c r="BL68" i="2"/>
  <c r="BL30" i="3" s="1"/>
  <c r="BL30" i="6" s="1"/>
  <c r="AU41" i="3"/>
  <c r="AU41" i="6" s="1"/>
  <c r="AV79" i="2"/>
  <c r="BK13" i="3"/>
  <c r="BK29" i="2"/>
  <c r="BI102" i="2"/>
  <c r="BJ43" i="3"/>
  <c r="BJ43" i="6" s="1"/>
  <c r="BK90" i="2"/>
  <c r="BM4" i="3"/>
  <c r="BM16" i="2"/>
  <c r="BM28" i="2" s="1"/>
  <c r="BM15" i="3" s="1"/>
  <c r="BM35" i="2"/>
  <c r="BM14" i="2"/>
  <c r="BM36" i="2"/>
  <c r="BM52" i="2"/>
  <c r="BM34" i="2"/>
  <c r="BM15" i="2"/>
  <c r="BM53" i="2"/>
  <c r="BM56" i="2"/>
  <c r="BM73" i="2"/>
  <c r="BM80" i="2" s="1"/>
  <c r="BM64" i="3" s="1"/>
  <c r="BM64" i="6" s="1"/>
  <c r="BM77" i="2"/>
  <c r="BM37" i="2"/>
  <c r="BM51" i="2"/>
  <c r="BM99" i="2"/>
  <c r="BM38" i="2"/>
  <c r="BM57" i="2"/>
  <c r="BM68" i="2" s="1"/>
  <c r="BM30" i="3" s="1"/>
  <c r="BM30" i="6" s="1"/>
  <c r="BM128" i="2"/>
  <c r="BM88" i="2"/>
  <c r="BM7" i="3"/>
  <c r="BM20" i="2"/>
  <c r="BM61" i="2"/>
  <c r="BM74" i="2"/>
  <c r="BM22" i="2"/>
  <c r="BM60" i="2"/>
  <c r="BM21" i="2"/>
  <c r="BI24" i="3"/>
  <c r="BI24" i="6" s="1"/>
  <c r="AU31" i="3"/>
  <c r="AU126" i="2"/>
  <c r="AU131" i="2" s="1"/>
  <c r="BM6" i="3"/>
  <c r="BM109" i="2"/>
  <c r="BM112" i="2"/>
  <c r="BM118" i="2"/>
  <c r="BN5" i="2"/>
  <c r="BJ18" i="3"/>
  <c r="BJ46" i="2"/>
  <c r="BI43" i="3"/>
  <c r="BI43" i="6" s="1"/>
  <c r="BJ90" i="2"/>
  <c r="BJ92" i="2" s="1"/>
  <c r="BJ62" i="3" s="1"/>
  <c r="BJ62" i="6" s="1"/>
  <c r="AR119" i="2"/>
  <c r="AR120" i="2"/>
  <c r="AT48" i="3"/>
  <c r="AT48" i="6" s="1"/>
  <c r="AU130" i="2"/>
  <c r="BI92" i="2"/>
  <c r="BI62" i="3" s="1"/>
  <c r="BI62" i="6" s="1"/>
  <c r="BJ26" i="3"/>
  <c r="BJ26" i="6" s="1"/>
  <c r="BJ69" i="2"/>
  <c r="BL16" i="3" l="1"/>
  <c r="BL16" i="6" s="1"/>
  <c r="BL13" i="6"/>
  <c r="BJ23" i="3"/>
  <c r="BJ23" i="6" s="1"/>
  <c r="BJ18" i="6"/>
  <c r="BK16" i="3"/>
  <c r="BK16" i="6" s="1"/>
  <c r="BK13" i="6"/>
  <c r="BL29" i="2"/>
  <c r="BL43" i="2" s="1"/>
  <c r="BL20" i="3" s="1"/>
  <c r="BL20" i="6" s="1"/>
  <c r="AQ71" i="6"/>
  <c r="AQ44" i="3"/>
  <c r="AR70" i="3"/>
  <c r="AR70" i="6" s="1"/>
  <c r="AP54" i="3"/>
  <c r="AP54" i="6" s="1"/>
  <c r="AP52" i="6"/>
  <c r="AU32" i="3"/>
  <c r="AU32" i="6" s="1"/>
  <c r="AU31" i="6"/>
  <c r="AQ145" i="2"/>
  <c r="AQ146" i="2" s="1"/>
  <c r="AQ37" i="6"/>
  <c r="BM26" i="2"/>
  <c r="BI104" i="2"/>
  <c r="BI103" i="2" s="1"/>
  <c r="BI63" i="3" s="1"/>
  <c r="BI63" i="6" s="1"/>
  <c r="BK43" i="2"/>
  <c r="BK20" i="3" s="1"/>
  <c r="BK20" i="6" s="1"/>
  <c r="BK64" i="2"/>
  <c r="BK65" i="2"/>
  <c r="BK27" i="3" s="1"/>
  <c r="BK27" i="6" s="1"/>
  <c r="BK66" i="2"/>
  <c r="BK28" i="3" s="1"/>
  <c r="BK28" i="6" s="1"/>
  <c r="BK44" i="2"/>
  <c r="BK21" i="3" s="1"/>
  <c r="BK21" i="6" s="1"/>
  <c r="BK45" i="2"/>
  <c r="BK22" i="3" s="1"/>
  <c r="BK22" i="6" s="1"/>
  <c r="BK42" i="2"/>
  <c r="BK19" i="3" s="1"/>
  <c r="BK19" i="6" s="1"/>
  <c r="BK91" i="2"/>
  <c r="BK93" i="2" s="1"/>
  <c r="BK41" i="2"/>
  <c r="BM67" i="2"/>
  <c r="BM29" i="3" s="1"/>
  <c r="BM29" i="6" s="1"/>
  <c r="AR65" i="3"/>
  <c r="BM27" i="2"/>
  <c r="BM14" i="3" s="1"/>
  <c r="BL41" i="2"/>
  <c r="BL42" i="2"/>
  <c r="BL19" i="3" s="1"/>
  <c r="BL19" i="6" s="1"/>
  <c r="BL91" i="2"/>
  <c r="BM13" i="3"/>
  <c r="BM13" i="6" s="1"/>
  <c r="AR34" i="3"/>
  <c r="AR121" i="2"/>
  <c r="AR122" i="2" s="1"/>
  <c r="BJ102" i="2"/>
  <c r="BJ104" i="2" s="1"/>
  <c r="BN5" i="3"/>
  <c r="BN6" i="2"/>
  <c r="BO5" i="2" s="1"/>
  <c r="BN7" i="2"/>
  <c r="BN4" i="2"/>
  <c r="AV81" i="2"/>
  <c r="AV82" i="2" s="1"/>
  <c r="AU36" i="3"/>
  <c r="AU36" i="6" s="1"/>
  <c r="AU132" i="2"/>
  <c r="AU66" i="3" s="1"/>
  <c r="AU66" i="6" s="1"/>
  <c r="BJ24" i="3"/>
  <c r="BJ24" i="6" s="1"/>
  <c r="BL65" i="2" l="1"/>
  <c r="BL27" i="3" s="1"/>
  <c r="BL27" i="6" s="1"/>
  <c r="BL64" i="2"/>
  <c r="BL66" i="2"/>
  <c r="BL28" i="3" s="1"/>
  <c r="BL28" i="6" s="1"/>
  <c r="BL45" i="2"/>
  <c r="BL22" i="3" s="1"/>
  <c r="BL22" i="6" s="1"/>
  <c r="BL44" i="2"/>
  <c r="BL21" i="3" s="1"/>
  <c r="BL21" i="6" s="1"/>
  <c r="AQ57" i="3"/>
  <c r="AR144" i="2"/>
  <c r="AU33" i="3"/>
  <c r="AU33" i="6" s="1"/>
  <c r="AR68" i="3"/>
  <c r="AR65" i="6"/>
  <c r="AR35" i="3"/>
  <c r="AR34" i="6"/>
  <c r="AQ45" i="3"/>
  <c r="AQ44" i="6"/>
  <c r="BO5" i="3"/>
  <c r="BO6" i="2"/>
  <c r="BO7" i="2"/>
  <c r="BO4" i="2"/>
  <c r="AR49" i="3"/>
  <c r="AS117" i="2"/>
  <c r="BK43" i="3"/>
  <c r="BK43" i="6" s="1"/>
  <c r="BL90" i="2"/>
  <c r="AV41" i="3"/>
  <c r="AV41" i="6" s="1"/>
  <c r="AW79" i="2"/>
  <c r="BK26" i="3"/>
  <c r="BK26" i="6" s="1"/>
  <c r="BK69" i="2"/>
  <c r="BN7" i="3"/>
  <c r="BN20" i="2"/>
  <c r="BN22" i="2"/>
  <c r="BN61" i="2"/>
  <c r="BN74" i="2"/>
  <c r="BN60" i="2"/>
  <c r="BN21" i="2"/>
  <c r="BK18" i="3"/>
  <c r="BK46" i="2"/>
  <c r="BL18" i="3"/>
  <c r="BL46" i="2"/>
  <c r="BL26" i="3"/>
  <c r="BL26" i="6" s="1"/>
  <c r="BL69" i="2"/>
  <c r="AV31" i="3"/>
  <c r="AV126" i="2"/>
  <c r="AV131" i="2" s="1"/>
  <c r="BM16" i="3"/>
  <c r="BM16" i="6" s="1"/>
  <c r="BN4" i="3"/>
  <c r="BN16" i="2"/>
  <c r="BN15" i="2"/>
  <c r="BN35" i="2"/>
  <c r="BN51" i="2"/>
  <c r="BN14" i="2"/>
  <c r="BN36" i="2"/>
  <c r="BN37" i="2"/>
  <c r="BN34" i="2"/>
  <c r="BN53" i="2"/>
  <c r="BN52" i="2"/>
  <c r="BN56" i="2"/>
  <c r="BN67" i="2" s="1"/>
  <c r="BN29" i="3" s="1"/>
  <c r="BN29" i="6" s="1"/>
  <c r="BN73" i="2"/>
  <c r="BN80" i="2" s="1"/>
  <c r="BN64" i="3" s="1"/>
  <c r="BN64" i="6" s="1"/>
  <c r="BN77" i="2"/>
  <c r="BN88" i="2"/>
  <c r="BN99" i="2"/>
  <c r="BN38" i="2"/>
  <c r="BN128" i="2"/>
  <c r="BN57" i="2"/>
  <c r="BI47" i="3"/>
  <c r="BI47" i="6" s="1"/>
  <c r="BJ101" i="2"/>
  <c r="BJ103" i="2" s="1"/>
  <c r="BJ63" i="3" s="1"/>
  <c r="BJ63" i="6" s="1"/>
  <c r="BN6" i="3"/>
  <c r="BN109" i="2"/>
  <c r="BN112" i="2"/>
  <c r="BN118" i="2"/>
  <c r="BL93" i="2"/>
  <c r="BJ47" i="3"/>
  <c r="BJ47" i="6" s="1"/>
  <c r="BK101" i="2"/>
  <c r="AU133" i="2"/>
  <c r="BM29" i="2"/>
  <c r="BK92" i="2"/>
  <c r="BK62" i="3" s="1"/>
  <c r="BK62" i="6" s="1"/>
  <c r="BL23" i="3" l="1"/>
  <c r="BL23" i="6" s="1"/>
  <c r="BL18" i="6"/>
  <c r="BK23" i="3"/>
  <c r="BK23" i="6" s="1"/>
  <c r="BK18" i="6"/>
  <c r="AR50" i="3"/>
  <c r="AR50" i="6" s="1"/>
  <c r="AR49" i="6"/>
  <c r="AQ52" i="3"/>
  <c r="AQ45" i="6"/>
  <c r="AV32" i="3"/>
  <c r="AV32" i="6" s="1"/>
  <c r="AV31" i="6"/>
  <c r="AR37" i="3"/>
  <c r="AR35" i="6"/>
  <c r="AR71" i="3"/>
  <c r="AR68" i="6"/>
  <c r="AQ58" i="3"/>
  <c r="AQ58" i="6" s="1"/>
  <c r="AQ57" i="6"/>
  <c r="BN26" i="2"/>
  <c r="BN68" i="2"/>
  <c r="BN30" i="3" s="1"/>
  <c r="BN30" i="6" s="1"/>
  <c r="AW81" i="2"/>
  <c r="BL102" i="2"/>
  <c r="BL24" i="3"/>
  <c r="BL24" i="6" s="1"/>
  <c r="BL92" i="2"/>
  <c r="BL62" i="3" s="1"/>
  <c r="BL62" i="6" s="1"/>
  <c r="BK102" i="2"/>
  <c r="BK104" i="2" s="1"/>
  <c r="BK24" i="3"/>
  <c r="BK24" i="6" s="1"/>
  <c r="AS120" i="2"/>
  <c r="AS119" i="2"/>
  <c r="BM42" i="2"/>
  <c r="BM19" i="3" s="1"/>
  <c r="BM19" i="6" s="1"/>
  <c r="BM43" i="2"/>
  <c r="BM20" i="3" s="1"/>
  <c r="BM20" i="6" s="1"/>
  <c r="BM64" i="2"/>
  <c r="BM65" i="2"/>
  <c r="BM27" i="3" s="1"/>
  <c r="BM27" i="6" s="1"/>
  <c r="BM66" i="2"/>
  <c r="BM28" i="3" s="1"/>
  <c r="BM28" i="6" s="1"/>
  <c r="BM44" i="2"/>
  <c r="BM21" i="3" s="1"/>
  <c r="BM21" i="6" s="1"/>
  <c r="BM45" i="2"/>
  <c r="BM22" i="3" s="1"/>
  <c r="BM22" i="6" s="1"/>
  <c r="BM41" i="2"/>
  <c r="BM91" i="2"/>
  <c r="BM93" i="2" s="1"/>
  <c r="BO4" i="3"/>
  <c r="BO16" i="2"/>
  <c r="BO34" i="2"/>
  <c r="BO38" i="2"/>
  <c r="BO15" i="2"/>
  <c r="BO35" i="2"/>
  <c r="BO14" i="2"/>
  <c r="BO37" i="2"/>
  <c r="BO51" i="2"/>
  <c r="BO53" i="2"/>
  <c r="BO36" i="2"/>
  <c r="BO52" i="2"/>
  <c r="BO56" i="2"/>
  <c r="BO57" i="2"/>
  <c r="BO88" i="2"/>
  <c r="BO99" i="2"/>
  <c r="BO73" i="2"/>
  <c r="BO77" i="2"/>
  <c r="BO128" i="2"/>
  <c r="AU48" i="3"/>
  <c r="AU48" i="6" s="1"/>
  <c r="AV130" i="2"/>
  <c r="BO7" i="3"/>
  <c r="BO21" i="2"/>
  <c r="BO20" i="2"/>
  <c r="BO22" i="2"/>
  <c r="BO61" i="2"/>
  <c r="BO60" i="2"/>
  <c r="BO74" i="2"/>
  <c r="AV36" i="3"/>
  <c r="AV36" i="6" s="1"/>
  <c r="AV132" i="2"/>
  <c r="AV66" i="3" s="1"/>
  <c r="AV66" i="6" s="1"/>
  <c r="BO6" i="3"/>
  <c r="BO109" i="2"/>
  <c r="BO112" i="2"/>
  <c r="BO118" i="2"/>
  <c r="BL43" i="3"/>
  <c r="BL43" i="6" s="1"/>
  <c r="BM90" i="2"/>
  <c r="BM92" i="2" s="1"/>
  <c r="BM62" i="3" s="1"/>
  <c r="BM62" i="6" s="1"/>
  <c r="BN27" i="2"/>
  <c r="BN14" i="3" s="1"/>
  <c r="BN28" i="2"/>
  <c r="BN15" i="3" s="1"/>
  <c r="BP5" i="2"/>
  <c r="BN13" i="3"/>
  <c r="BN29" i="2"/>
  <c r="AV33" i="3" l="1"/>
  <c r="AV33" i="6" s="1"/>
  <c r="BN16" i="3"/>
  <c r="BN16" i="6" s="1"/>
  <c r="BN13" i="6"/>
  <c r="AR71" i="6"/>
  <c r="AR44" i="3"/>
  <c r="AS70" i="3"/>
  <c r="AS70" i="6" s="1"/>
  <c r="AQ54" i="3"/>
  <c r="AQ54" i="6" s="1"/>
  <c r="AQ52" i="6"/>
  <c r="AR145" i="2"/>
  <c r="AR146" i="2" s="1"/>
  <c r="AR37" i="6"/>
  <c r="AV133" i="2"/>
  <c r="BO80" i="2"/>
  <c r="BO64" i="3" s="1"/>
  <c r="BO64" i="6" s="1"/>
  <c r="BO68" i="2"/>
  <c r="BO30" i="3" s="1"/>
  <c r="BO30" i="6" s="1"/>
  <c r="BM26" i="3"/>
  <c r="BM26" i="6" s="1"/>
  <c r="BM69" i="2"/>
  <c r="BK47" i="3"/>
  <c r="BK47" i="6" s="1"/>
  <c r="BL101" i="2"/>
  <c r="BL104" i="2"/>
  <c r="BO26" i="2"/>
  <c r="BP5" i="3"/>
  <c r="BP6" i="2"/>
  <c r="BQ5" i="2" s="1"/>
  <c r="BP7" i="2"/>
  <c r="BP4" i="2"/>
  <c r="BO27" i="2"/>
  <c r="BO14" i="3" s="1"/>
  <c r="AS34" i="3"/>
  <c r="AS121" i="2"/>
  <c r="AS122" i="2" s="1"/>
  <c r="BO67" i="2"/>
  <c r="BO29" i="3" s="1"/>
  <c r="BO29" i="6" s="1"/>
  <c r="AW31" i="3"/>
  <c r="AW126" i="2"/>
  <c r="AW131" i="2" s="1"/>
  <c r="BN42" i="2"/>
  <c r="BN19" i="3" s="1"/>
  <c r="BN19" i="6" s="1"/>
  <c r="BN43" i="2"/>
  <c r="BN20" i="3" s="1"/>
  <c r="BN20" i="6" s="1"/>
  <c r="BN64" i="2"/>
  <c r="BN65" i="2"/>
  <c r="BN27" i="3" s="1"/>
  <c r="BN27" i="6" s="1"/>
  <c r="BN66" i="2"/>
  <c r="BN28" i="3" s="1"/>
  <c r="BN28" i="6" s="1"/>
  <c r="BN44" i="2"/>
  <c r="BN21" i="3" s="1"/>
  <c r="BN21" i="6" s="1"/>
  <c r="BN45" i="2"/>
  <c r="BN22" i="3" s="1"/>
  <c r="BN22" i="6" s="1"/>
  <c r="BN41" i="2"/>
  <c r="BN91" i="2"/>
  <c r="BN93" i="2" s="1"/>
  <c r="BO28" i="2"/>
  <c r="BO15" i="3" s="1"/>
  <c r="AW82" i="2"/>
  <c r="BK103" i="2"/>
  <c r="BK63" i="3" s="1"/>
  <c r="BK63" i="6" s="1"/>
  <c r="BM43" i="3"/>
  <c r="BM43" i="6" s="1"/>
  <c r="BN90" i="2"/>
  <c r="AV48" i="3"/>
  <c r="AV48" i="6" s="1"/>
  <c r="AW130" i="2"/>
  <c r="BM18" i="3"/>
  <c r="BM46" i="2"/>
  <c r="BM23" i="3" l="1"/>
  <c r="BM23" i="6" s="1"/>
  <c r="BM18" i="6"/>
  <c r="AW32" i="3"/>
  <c r="AW32" i="6" s="1"/>
  <c r="AW31" i="6"/>
  <c r="AS35" i="3"/>
  <c r="AS34" i="6"/>
  <c r="AR45" i="3"/>
  <c r="AR44" i="6"/>
  <c r="AR57" i="3"/>
  <c r="AS144" i="2"/>
  <c r="AS65" i="3"/>
  <c r="BN92" i="2"/>
  <c r="BN62" i="3" s="1"/>
  <c r="BN62" i="6" s="1"/>
  <c r="BQ5" i="3"/>
  <c r="BQ4" i="2"/>
  <c r="BQ7" i="2"/>
  <c r="BQ6" i="2"/>
  <c r="BP4" i="3"/>
  <c r="BP16" i="2"/>
  <c r="BP14" i="2"/>
  <c r="BP15" i="2"/>
  <c r="BP35" i="2"/>
  <c r="BP51" i="2"/>
  <c r="BP36" i="2"/>
  <c r="BP37" i="2"/>
  <c r="BP57" i="2"/>
  <c r="BP68" i="2" s="1"/>
  <c r="BP30" i="3" s="1"/>
  <c r="BP30" i="6" s="1"/>
  <c r="BP88" i="2"/>
  <c r="BP34" i="2"/>
  <c r="BP53" i="2"/>
  <c r="BP52" i="2"/>
  <c r="BP56" i="2"/>
  <c r="BP38" i="2"/>
  <c r="BP128" i="2"/>
  <c r="BP99" i="2"/>
  <c r="BP73" i="2"/>
  <c r="BP80" i="2" s="1"/>
  <c r="BP64" i="3" s="1"/>
  <c r="BP64" i="6" s="1"/>
  <c r="BP77" i="2"/>
  <c r="BP7" i="3"/>
  <c r="BP21" i="2"/>
  <c r="BP20" i="2"/>
  <c r="BP22" i="2"/>
  <c r="BP61" i="2"/>
  <c r="BP74" i="2"/>
  <c r="BP60" i="2"/>
  <c r="AW36" i="3"/>
  <c r="AW36" i="6" s="1"/>
  <c r="AW132" i="2"/>
  <c r="AW66" i="3" s="1"/>
  <c r="AW66" i="6" s="1"/>
  <c r="BM24" i="3"/>
  <c r="BM24" i="6" s="1"/>
  <c r="BN26" i="3"/>
  <c r="BN26" i="6" s="1"/>
  <c r="BN69" i="2"/>
  <c r="AW41" i="3"/>
  <c r="AW41" i="6" s="1"/>
  <c r="AX79" i="2"/>
  <c r="AS49" i="3"/>
  <c r="AT117" i="2"/>
  <c r="BL103" i="2"/>
  <c r="BL63" i="3" s="1"/>
  <c r="BL63" i="6" s="1"/>
  <c r="BN18" i="3"/>
  <c r="BN46" i="2"/>
  <c r="BL47" i="3"/>
  <c r="BL47" i="6" s="1"/>
  <c r="BM101" i="2"/>
  <c r="BP6" i="3"/>
  <c r="BP109" i="2"/>
  <c r="BP112" i="2"/>
  <c r="BP118" i="2"/>
  <c r="BO13" i="3"/>
  <c r="BO29" i="2"/>
  <c r="AW33" i="3"/>
  <c r="AW33" i="6" s="1"/>
  <c r="BM102" i="2"/>
  <c r="BM104" i="2" s="1"/>
  <c r="BN43" i="3"/>
  <c r="BN43" i="6" s="1"/>
  <c r="BO90" i="2"/>
  <c r="BO16" i="3" l="1"/>
  <c r="BO16" i="6" s="1"/>
  <c r="BO13" i="6"/>
  <c r="BN23" i="3"/>
  <c r="BN23" i="6" s="1"/>
  <c r="BN18" i="6"/>
  <c r="AR52" i="3"/>
  <c r="AR45" i="6"/>
  <c r="AS68" i="3"/>
  <c r="AS65" i="6"/>
  <c r="AR58" i="3"/>
  <c r="AR58" i="6" s="1"/>
  <c r="AR57" i="6"/>
  <c r="AW133" i="2"/>
  <c r="AW48" i="3" s="1"/>
  <c r="AW48" i="6" s="1"/>
  <c r="AS37" i="3"/>
  <c r="AS35" i="6"/>
  <c r="AS50" i="3"/>
  <c r="AS50" i="6" s="1"/>
  <c r="AS49" i="6"/>
  <c r="BP27" i="2"/>
  <c r="BP14" i="3" s="1"/>
  <c r="BP26" i="2"/>
  <c r="BP28" i="2"/>
  <c r="BP15" i="3" s="1"/>
  <c r="AX81" i="2"/>
  <c r="BM103" i="2"/>
  <c r="BM63" i="3" s="1"/>
  <c r="BM63" i="6" s="1"/>
  <c r="BO41" i="2"/>
  <c r="BO42" i="2"/>
  <c r="BO19" i="3" s="1"/>
  <c r="BO19" i="6" s="1"/>
  <c r="BO43" i="2"/>
  <c r="BO20" i="3" s="1"/>
  <c r="BO20" i="6" s="1"/>
  <c r="BO44" i="2"/>
  <c r="BO21" i="3" s="1"/>
  <c r="BO21" i="6" s="1"/>
  <c r="BO45" i="2"/>
  <c r="BO22" i="3" s="1"/>
  <c r="BO22" i="6" s="1"/>
  <c r="BO64" i="2"/>
  <c r="BO65" i="2"/>
  <c r="BO27" i="3" s="1"/>
  <c r="BO27" i="6" s="1"/>
  <c r="BO66" i="2"/>
  <c r="BO28" i="3" s="1"/>
  <c r="BO28" i="6" s="1"/>
  <c r="BO91" i="2"/>
  <c r="BO93" i="2" s="1"/>
  <c r="BQ6" i="3"/>
  <c r="BQ109" i="2"/>
  <c r="BQ112" i="2"/>
  <c r="BQ118" i="2"/>
  <c r="BN102" i="2"/>
  <c r="BN104" i="2" s="1"/>
  <c r="BQ7" i="3"/>
  <c r="BQ21" i="2"/>
  <c r="BQ20" i="2"/>
  <c r="BQ22" i="2"/>
  <c r="BQ61" i="2"/>
  <c r="BQ74" i="2"/>
  <c r="BQ60" i="2"/>
  <c r="BN24" i="3"/>
  <c r="BN24" i="6" s="1"/>
  <c r="BP67" i="2"/>
  <c r="BP29" i="3" s="1"/>
  <c r="BP29" i="6" s="1"/>
  <c r="BR5" i="2"/>
  <c r="BQ4" i="3"/>
  <c r="BQ15" i="2"/>
  <c r="BQ16" i="2"/>
  <c r="BQ34" i="2"/>
  <c r="BQ38" i="2"/>
  <c r="BQ35" i="2"/>
  <c r="BQ51" i="2"/>
  <c r="BQ14" i="2"/>
  <c r="BQ26" i="2" s="1"/>
  <c r="BQ57" i="2"/>
  <c r="BQ88" i="2"/>
  <c r="BQ36" i="2"/>
  <c r="BQ53" i="2"/>
  <c r="BQ37" i="2"/>
  <c r="BQ52" i="2"/>
  <c r="BQ128" i="2"/>
  <c r="BQ99" i="2"/>
  <c r="BQ73" i="2"/>
  <c r="BQ56" i="2"/>
  <c r="BQ77" i="2"/>
  <c r="BM47" i="3"/>
  <c r="BM47" i="6" s="1"/>
  <c r="BN101" i="2"/>
  <c r="AT119" i="2"/>
  <c r="AT120" i="2"/>
  <c r="BO92" i="2" l="1"/>
  <c r="BO62" i="3" s="1"/>
  <c r="BO62" i="6" s="1"/>
  <c r="AX130" i="2"/>
  <c r="AS145" i="2"/>
  <c r="AS146" i="2" s="1"/>
  <c r="AS37" i="6"/>
  <c r="AS71" i="3"/>
  <c r="AS68" i="6"/>
  <c r="AR54" i="3"/>
  <c r="AR54" i="6" s="1"/>
  <c r="AR52" i="6"/>
  <c r="BQ68" i="2"/>
  <c r="BQ30" i="3" s="1"/>
  <c r="BQ30" i="6" s="1"/>
  <c r="BN47" i="3"/>
  <c r="BN47" i="6" s="1"/>
  <c r="BO101" i="2"/>
  <c r="AX31" i="3"/>
  <c r="AX126" i="2"/>
  <c r="AX131" i="2" s="1"/>
  <c r="AX82" i="2"/>
  <c r="BO43" i="3"/>
  <c r="BO43" i="6" s="1"/>
  <c r="BP90" i="2"/>
  <c r="BP13" i="3"/>
  <c r="BP29" i="2"/>
  <c r="BQ13" i="3"/>
  <c r="BQ13" i="6" s="1"/>
  <c r="BR5" i="3"/>
  <c r="BR4" i="2"/>
  <c r="BR7" i="2"/>
  <c r="BR6" i="2"/>
  <c r="BN103" i="2"/>
  <c r="BN63" i="3" s="1"/>
  <c r="BN63" i="6" s="1"/>
  <c r="BO26" i="3"/>
  <c r="BO26" i="6" s="1"/>
  <c r="BO69" i="2"/>
  <c r="BO18" i="3"/>
  <c r="BO46" i="2"/>
  <c r="AT34" i="3"/>
  <c r="AT121" i="2"/>
  <c r="AT65" i="3"/>
  <c r="AT122" i="2"/>
  <c r="BQ67" i="2"/>
  <c r="BQ29" i="3" s="1"/>
  <c r="BQ29" i="6" s="1"/>
  <c r="BQ27" i="2"/>
  <c r="BQ14" i="3" s="1"/>
  <c r="BQ28" i="2"/>
  <c r="BQ15" i="3" s="1"/>
  <c r="BQ80" i="2"/>
  <c r="BQ64" i="3" s="1"/>
  <c r="BQ64" i="6" s="1"/>
  <c r="BO23" i="3" l="1"/>
  <c r="BO23" i="6" s="1"/>
  <c r="BO18" i="6"/>
  <c r="BP16" i="3"/>
  <c r="BP16" i="6" s="1"/>
  <c r="BP13" i="6"/>
  <c r="AT35" i="3"/>
  <c r="AT34" i="6"/>
  <c r="AS44" i="3"/>
  <c r="AS71" i="6"/>
  <c r="AT70" i="3"/>
  <c r="AT70" i="6" s="1"/>
  <c r="AT68" i="3"/>
  <c r="AT65" i="6"/>
  <c r="AX32" i="3"/>
  <c r="AX32" i="6" s="1"/>
  <c r="AX31" i="6"/>
  <c r="AS57" i="3"/>
  <c r="AT144" i="2"/>
  <c r="BQ16" i="3"/>
  <c r="BQ16" i="6" s="1"/>
  <c r="AX36" i="3"/>
  <c r="AX36" i="6" s="1"/>
  <c r="AX132" i="2"/>
  <c r="BP41" i="2"/>
  <c r="BP42" i="2"/>
  <c r="BP19" i="3" s="1"/>
  <c r="BP19" i="6" s="1"/>
  <c r="BP43" i="2"/>
  <c r="BP20" i="3" s="1"/>
  <c r="BP20" i="6" s="1"/>
  <c r="BP44" i="2"/>
  <c r="BP21" i="3" s="1"/>
  <c r="BP21" i="6" s="1"/>
  <c r="BP64" i="2"/>
  <c r="BP65" i="2"/>
  <c r="BP27" i="3" s="1"/>
  <c r="BP27" i="6" s="1"/>
  <c r="BP66" i="2"/>
  <c r="BP28" i="3" s="1"/>
  <c r="BP28" i="6" s="1"/>
  <c r="BP45" i="2"/>
  <c r="BP22" i="3" s="1"/>
  <c r="BP22" i="6" s="1"/>
  <c r="BP91" i="2"/>
  <c r="BP93" i="2" s="1"/>
  <c r="BP92" i="2" s="1"/>
  <c r="BP62" i="3" s="1"/>
  <c r="BP62" i="6" s="1"/>
  <c r="BO102" i="2"/>
  <c r="BO104" i="2" s="1"/>
  <c r="BR7" i="3"/>
  <c r="BR21" i="2"/>
  <c r="BR20" i="2"/>
  <c r="BR22" i="2"/>
  <c r="BR61" i="2"/>
  <c r="BR74" i="2"/>
  <c r="BR60" i="2"/>
  <c r="BO24" i="3"/>
  <c r="BO24" i="6" s="1"/>
  <c r="BR15" i="2"/>
  <c r="BR16" i="2"/>
  <c r="BR34" i="2"/>
  <c r="BR38" i="2"/>
  <c r="BR35" i="2"/>
  <c r="BR14" i="2"/>
  <c r="BR4" i="3"/>
  <c r="BR36" i="2"/>
  <c r="BR51" i="2"/>
  <c r="BR57" i="2"/>
  <c r="BR88" i="2"/>
  <c r="BR53" i="2"/>
  <c r="BR37" i="2"/>
  <c r="BR52" i="2"/>
  <c r="BR128" i="2"/>
  <c r="BR99" i="2"/>
  <c r="BR73" i="2"/>
  <c r="BR56" i="2"/>
  <c r="BR67" i="2" s="1"/>
  <c r="BR29" i="3" s="1"/>
  <c r="BR29" i="6" s="1"/>
  <c r="BR77" i="2"/>
  <c r="BR6" i="3"/>
  <c r="BR109" i="2"/>
  <c r="BR112" i="2"/>
  <c r="BR118" i="2"/>
  <c r="AT49" i="3"/>
  <c r="AU117" i="2"/>
  <c r="AX41" i="3"/>
  <c r="AX41" i="6" s="1"/>
  <c r="AY79" i="2"/>
  <c r="BQ29" i="2"/>
  <c r="AT50" i="3" l="1"/>
  <c r="AT50" i="6" s="1"/>
  <c r="AT49" i="6"/>
  <c r="AS58" i="3"/>
  <c r="AS58" i="6" s="1"/>
  <c r="AS57" i="6"/>
  <c r="AT71" i="3"/>
  <c r="AT68" i="6"/>
  <c r="AX33" i="3"/>
  <c r="AX33" i="6" s="1"/>
  <c r="AS45" i="3"/>
  <c r="AS44" i="6"/>
  <c r="AT37" i="3"/>
  <c r="AT35" i="6"/>
  <c r="BP18" i="3"/>
  <c r="BP46" i="2"/>
  <c r="BO47" i="3"/>
  <c r="BO47" i="6" s="1"/>
  <c r="BP101" i="2"/>
  <c r="BP43" i="3"/>
  <c r="BP43" i="6" s="1"/>
  <c r="BQ90" i="2"/>
  <c r="AX66" i="3"/>
  <c r="AX66" i="6" s="1"/>
  <c r="AX133" i="2"/>
  <c r="BR68" i="2"/>
  <c r="BR30" i="3" s="1"/>
  <c r="BR30" i="6" s="1"/>
  <c r="AU119" i="2"/>
  <c r="AU120" i="2"/>
  <c r="BR28" i="2"/>
  <c r="BR15" i="3" s="1"/>
  <c r="J15" i="3" s="1"/>
  <c r="BO103" i="2"/>
  <c r="BO63" i="3" s="1"/>
  <c r="BO63" i="6" s="1"/>
  <c r="BR26" i="2"/>
  <c r="BR80" i="2"/>
  <c r="BR64" i="3" s="1"/>
  <c r="BR27" i="2"/>
  <c r="BR14" i="3" s="1"/>
  <c r="J14" i="3" s="1"/>
  <c r="H48" i="3"/>
  <c r="H48" i="6" s="1"/>
  <c r="J56" i="3"/>
  <c r="I43" i="3"/>
  <c r="I43" i="6" s="1"/>
  <c r="G41" i="3"/>
  <c r="G41" i="6" s="1"/>
  <c r="G43" i="3"/>
  <c r="G43" i="6" s="1"/>
  <c r="G48" i="3"/>
  <c r="G48" i="6" s="1"/>
  <c r="H41" i="3"/>
  <c r="H41" i="6" s="1"/>
  <c r="I56" i="3"/>
  <c r="G57" i="3"/>
  <c r="G57" i="6" s="1"/>
  <c r="H47" i="3"/>
  <c r="H47" i="6" s="1"/>
  <c r="H49" i="3"/>
  <c r="H49" i="6" s="1"/>
  <c r="G44" i="3"/>
  <c r="G44" i="6" s="1"/>
  <c r="H43" i="3"/>
  <c r="H43" i="6" s="1"/>
  <c r="C36" i="4" a="1"/>
  <c r="C36" i="4" s="1"/>
  <c r="I47" i="3"/>
  <c r="I47" i="6" s="1"/>
  <c r="H56" i="3"/>
  <c r="G56" i="3"/>
  <c r="G49" i="3"/>
  <c r="G49" i="6" s="1"/>
  <c r="G47" i="3"/>
  <c r="G47" i="6" s="1"/>
  <c r="BQ41" i="2"/>
  <c r="BQ42" i="2"/>
  <c r="BQ19" i="3" s="1"/>
  <c r="BQ19" i="6" s="1"/>
  <c r="BQ43" i="2"/>
  <c r="BQ20" i="3" s="1"/>
  <c r="BQ20" i="6" s="1"/>
  <c r="BQ44" i="2"/>
  <c r="BQ21" i="3" s="1"/>
  <c r="BQ21" i="6" s="1"/>
  <c r="BQ45" i="2"/>
  <c r="BQ22" i="3" s="1"/>
  <c r="BQ22" i="6" s="1"/>
  <c r="BQ64" i="2"/>
  <c r="BQ65" i="2"/>
  <c r="BQ27" i="3" s="1"/>
  <c r="BQ27" i="6" s="1"/>
  <c r="BQ66" i="2"/>
  <c r="BQ28" i="3" s="1"/>
  <c r="BQ28" i="6" s="1"/>
  <c r="BQ91" i="2"/>
  <c r="BQ93" i="2" s="1"/>
  <c r="BP26" i="3"/>
  <c r="BP26" i="6" s="1"/>
  <c r="BP69" i="2"/>
  <c r="G29" i="3"/>
  <c r="G29" i="6" s="1"/>
  <c r="H22" i="3"/>
  <c r="H22" i="6" s="1"/>
  <c r="I64" i="3"/>
  <c r="I64" i="6" s="1"/>
  <c r="H15" i="3"/>
  <c r="G14" i="3"/>
  <c r="G15" i="3"/>
  <c r="H65" i="3"/>
  <c r="H65" i="6" s="1"/>
  <c r="H14" i="3"/>
  <c r="H29" i="3"/>
  <c r="H29" i="6" s="1"/>
  <c r="H63" i="3"/>
  <c r="H63" i="6" s="1"/>
  <c r="I18" i="3"/>
  <c r="I18" i="6" s="1"/>
  <c r="H34" i="3"/>
  <c r="H34" i="6" s="1"/>
  <c r="G64" i="3"/>
  <c r="G64" i="6" s="1"/>
  <c r="H62" i="3"/>
  <c r="H62" i="6" s="1"/>
  <c r="I22" i="3"/>
  <c r="I22" i="6" s="1"/>
  <c r="H13" i="3"/>
  <c r="H19" i="3"/>
  <c r="H19" i="6" s="1"/>
  <c r="I26" i="3"/>
  <c r="I26" i="6" s="1"/>
  <c r="I63" i="3"/>
  <c r="I63" i="6" s="1"/>
  <c r="I15" i="3"/>
  <c r="H67" i="3"/>
  <c r="H26" i="3"/>
  <c r="H26" i="6" s="1"/>
  <c r="I62" i="3"/>
  <c r="I62" i="6" s="1"/>
  <c r="H64" i="3"/>
  <c r="H64" i="6" s="1"/>
  <c r="H21" i="3"/>
  <c r="H21" i="6" s="1"/>
  <c r="I21" i="3"/>
  <c r="I21" i="6" s="1"/>
  <c r="I29" i="3"/>
  <c r="I29" i="6" s="1"/>
  <c r="I13" i="3"/>
  <c r="I13" i="6" s="1"/>
  <c r="H20" i="3"/>
  <c r="H20" i="6" s="1"/>
  <c r="H31" i="3"/>
  <c r="H31" i="6" s="1"/>
  <c r="H28" i="3"/>
  <c r="H28" i="6" s="1"/>
  <c r="J29" i="3"/>
  <c r="J29" i="6" s="1"/>
  <c r="I19" i="3"/>
  <c r="I19" i="6" s="1"/>
  <c r="I14" i="3"/>
  <c r="H18" i="3"/>
  <c r="H18" i="6" s="1"/>
  <c r="J30" i="3"/>
  <c r="J30" i="6" s="1"/>
  <c r="I20" i="3"/>
  <c r="I20" i="6" s="1"/>
  <c r="I27" i="3"/>
  <c r="I27" i="6" s="1"/>
  <c r="H30" i="3"/>
  <c r="H30" i="6" s="1"/>
  <c r="G67" i="3"/>
  <c r="H27" i="3"/>
  <c r="H27" i="6" s="1"/>
  <c r="H66" i="3"/>
  <c r="H66" i="6" s="1"/>
  <c r="G30" i="3"/>
  <c r="G30" i="6" s="1"/>
  <c r="I28" i="3"/>
  <c r="I28" i="6" s="1"/>
  <c r="H36" i="3"/>
  <c r="H36" i="6" s="1"/>
  <c r="I30" i="3"/>
  <c r="I30" i="6" s="1"/>
  <c r="J67" i="3"/>
  <c r="I67" i="3"/>
  <c r="AY81" i="2"/>
  <c r="BP23" i="3" l="1"/>
  <c r="BP23" i="6" s="1"/>
  <c r="BP18" i="6"/>
  <c r="H16" i="3"/>
  <c r="H16" i="6" s="1"/>
  <c r="H13" i="6"/>
  <c r="J64" i="3"/>
  <c r="J64" i="6" s="1"/>
  <c r="BR64" i="6"/>
  <c r="AT145" i="2"/>
  <c r="AT146" i="2" s="1"/>
  <c r="AT37" i="6"/>
  <c r="AS45" i="6"/>
  <c r="AS52" i="3"/>
  <c r="AT71" i="6"/>
  <c r="AU70" i="3"/>
  <c r="AU70" i="6" s="1"/>
  <c r="AT44" i="3"/>
  <c r="G45" i="3"/>
  <c r="G45" i="6" s="1"/>
  <c r="I16" i="3"/>
  <c r="I16" i="6" s="1"/>
  <c r="AU34" i="3"/>
  <c r="AU34" i="6" s="1"/>
  <c r="AU121" i="2"/>
  <c r="AU122" i="2" s="1"/>
  <c r="AU65" i="3"/>
  <c r="AU65" i="6" s="1"/>
  <c r="BQ26" i="3"/>
  <c r="BQ26" i="6" s="1"/>
  <c r="BQ69" i="2"/>
  <c r="H23" i="3"/>
  <c r="AX48" i="3"/>
  <c r="AX48" i="6" s="1"/>
  <c r="AY130" i="2"/>
  <c r="BQ43" i="3"/>
  <c r="BQ43" i="6" s="1"/>
  <c r="BR90" i="2"/>
  <c r="BQ92" i="2"/>
  <c r="BQ62" i="3" s="1"/>
  <c r="BQ62" i="6" s="1"/>
  <c r="BQ18" i="3"/>
  <c r="BQ18" i="6" s="1"/>
  <c r="BQ46" i="2"/>
  <c r="G50" i="3"/>
  <c r="H50" i="3"/>
  <c r="AY31" i="3"/>
  <c r="AY31" i="6" s="1"/>
  <c r="AY126" i="2"/>
  <c r="AY131" i="2" s="1"/>
  <c r="H68" i="3"/>
  <c r="H68" i="6" s="1"/>
  <c r="AY82" i="2"/>
  <c r="G58" i="3"/>
  <c r="G58" i="6" s="1"/>
  <c r="BR13" i="3"/>
  <c r="BR13" i="6" s="1"/>
  <c r="BR29" i="2"/>
  <c r="BP102" i="2"/>
  <c r="BP104" i="2" s="1"/>
  <c r="BP24" i="3"/>
  <c r="BP24" i="6" s="1"/>
  <c r="H32" i="3" l="1"/>
  <c r="H23" i="6"/>
  <c r="H50" i="6"/>
  <c r="AT45" i="3"/>
  <c r="AT44" i="6"/>
  <c r="H44" i="3"/>
  <c r="G52" i="3"/>
  <c r="G50" i="6"/>
  <c r="H35" i="3"/>
  <c r="H32" i="6"/>
  <c r="AU144" i="2"/>
  <c r="AT57" i="3"/>
  <c r="AS54" i="3"/>
  <c r="AS54" i="6" s="1"/>
  <c r="AS52" i="6"/>
  <c r="H33" i="3"/>
  <c r="H33" i="6" s="1"/>
  <c r="H24" i="3"/>
  <c r="H24" i="6" s="1"/>
  <c r="BP47" i="3"/>
  <c r="BP47" i="6" s="1"/>
  <c r="BQ101" i="2"/>
  <c r="AU49" i="3"/>
  <c r="AV117" i="2"/>
  <c r="AY36" i="3"/>
  <c r="AY36" i="6" s="1"/>
  <c r="AY132" i="2"/>
  <c r="AY66" i="3" s="1"/>
  <c r="AY66" i="6" s="1"/>
  <c r="BR41" i="2"/>
  <c r="BR42" i="2"/>
  <c r="BR19" i="3" s="1"/>
  <c r="BR19" i="6" s="1"/>
  <c r="BR43" i="2"/>
  <c r="BR20" i="3" s="1"/>
  <c r="BR20" i="6" s="1"/>
  <c r="BR44" i="2"/>
  <c r="BR21" i="3" s="1"/>
  <c r="BR21" i="6" s="1"/>
  <c r="BR45" i="2"/>
  <c r="BR22" i="3" s="1"/>
  <c r="BR22" i="6" s="1"/>
  <c r="BR64" i="2"/>
  <c r="BR65" i="2"/>
  <c r="BR27" i="3" s="1"/>
  <c r="BR27" i="6" s="1"/>
  <c r="BR66" i="2"/>
  <c r="BR28" i="3" s="1"/>
  <c r="BR28" i="6" s="1"/>
  <c r="BR91" i="2"/>
  <c r="BR93" i="2" s="1"/>
  <c r="BR43" i="3" s="1"/>
  <c r="BR43" i="6" s="1"/>
  <c r="BQ102" i="2"/>
  <c r="BQ104" i="2" s="1"/>
  <c r="BP103" i="2"/>
  <c r="BP63" i="3" s="1"/>
  <c r="BP63" i="6" s="1"/>
  <c r="AU68" i="3"/>
  <c r="AY32" i="3"/>
  <c r="AY32" i="6" s="1"/>
  <c r="BR16" i="3"/>
  <c r="BR16" i="6" s="1"/>
  <c r="G13" i="3"/>
  <c r="J13" i="3"/>
  <c r="BQ23" i="3"/>
  <c r="BQ23" i="6" s="1"/>
  <c r="AU35" i="3"/>
  <c r="I23" i="3"/>
  <c r="AY41" i="3"/>
  <c r="AY41" i="6" s="1"/>
  <c r="AZ79" i="2"/>
  <c r="I24" i="3" l="1"/>
  <c r="I24" i="6" s="1"/>
  <c r="I23" i="6"/>
  <c r="G16" i="3"/>
  <c r="G16" i="6" s="1"/>
  <c r="G13" i="6"/>
  <c r="BR92" i="2"/>
  <c r="BR62" i="3" s="1"/>
  <c r="J16" i="3"/>
  <c r="J16" i="6" s="1"/>
  <c r="J13" i="6"/>
  <c r="AU37" i="3"/>
  <c r="AU35" i="6"/>
  <c r="H37" i="3"/>
  <c r="H35" i="6"/>
  <c r="G54" i="3"/>
  <c r="G52" i="6"/>
  <c r="AT58" i="3"/>
  <c r="AT58" i="6" s="1"/>
  <c r="AT57" i="6"/>
  <c r="H57" i="3"/>
  <c r="AU50" i="3"/>
  <c r="AU50" i="6" s="1"/>
  <c r="AU49" i="6"/>
  <c r="AT45" i="6"/>
  <c r="AT52" i="3"/>
  <c r="H44" i="6"/>
  <c r="H45" i="3"/>
  <c r="AU71" i="3"/>
  <c r="AU71" i="6" s="1"/>
  <c r="AU68" i="6"/>
  <c r="AY133" i="2"/>
  <c r="AY48" i="3" s="1"/>
  <c r="AY48" i="6" s="1"/>
  <c r="G20" i="3"/>
  <c r="G20" i="6" s="1"/>
  <c r="J20" i="3"/>
  <c r="J20" i="6" s="1"/>
  <c r="G19" i="3"/>
  <c r="G19" i="6" s="1"/>
  <c r="J19" i="3"/>
  <c r="J19" i="6" s="1"/>
  <c r="G22" i="3"/>
  <c r="G22" i="6" s="1"/>
  <c r="J22" i="3"/>
  <c r="J22" i="6" s="1"/>
  <c r="BR18" i="3"/>
  <c r="BR46" i="2"/>
  <c r="BR26" i="3"/>
  <c r="BR26" i="6" s="1"/>
  <c r="BR69" i="2"/>
  <c r="AV119" i="2"/>
  <c r="AV120" i="2"/>
  <c r="BQ103" i="2"/>
  <c r="BQ63" i="3" s="1"/>
  <c r="BQ63" i="6" s="1"/>
  <c r="BQ47" i="3"/>
  <c r="BQ47" i="6" s="1"/>
  <c r="BR101" i="2"/>
  <c r="AZ81" i="2"/>
  <c r="AY33" i="3"/>
  <c r="AY33" i="6" s="1"/>
  <c r="J43" i="3"/>
  <c r="J43" i="6" s="1"/>
  <c r="G27" i="3"/>
  <c r="G27" i="6" s="1"/>
  <c r="J27" i="3"/>
  <c r="J27" i="6" s="1"/>
  <c r="G21" i="3"/>
  <c r="G21" i="6" s="1"/>
  <c r="J21" i="3"/>
  <c r="J21" i="6" s="1"/>
  <c r="G62" i="3"/>
  <c r="G62" i="6" s="1"/>
  <c r="BQ24" i="3"/>
  <c r="BQ24" i="6" s="1"/>
  <c r="G28" i="3"/>
  <c r="G28" i="6" s="1"/>
  <c r="J28" i="3"/>
  <c r="J28" i="6" s="1"/>
  <c r="BR23" i="3" l="1"/>
  <c r="BR18" i="6"/>
  <c r="J62" i="3"/>
  <c r="J62" i="6" s="1"/>
  <c r="BR62" i="6"/>
  <c r="H57" i="6"/>
  <c r="H58" i="3"/>
  <c r="H45" i="6"/>
  <c r="H52" i="3"/>
  <c r="AV70" i="3"/>
  <c r="AV70" i="6" s="1"/>
  <c r="H76" i="3"/>
  <c r="H76" i="6" s="1"/>
  <c r="H37" i="6"/>
  <c r="AT54" i="3"/>
  <c r="AT54" i="6" s="1"/>
  <c r="AT52" i="6"/>
  <c r="G54" i="6"/>
  <c r="G75" i="3"/>
  <c r="G75" i="6" s="1"/>
  <c r="AU44" i="3"/>
  <c r="AU145" i="2"/>
  <c r="AU146" i="2" s="1"/>
  <c r="AU37" i="6"/>
  <c r="AZ130" i="2"/>
  <c r="G26" i="3"/>
  <c r="G26" i="6" s="1"/>
  <c r="J26" i="3"/>
  <c r="J26" i="6" s="1"/>
  <c r="BR102" i="2"/>
  <c r="BR104" i="2" s="1"/>
  <c r="BR47" i="3" s="1"/>
  <c r="BR47" i="6" s="1"/>
  <c r="G18" i="3"/>
  <c r="J18" i="3"/>
  <c r="AV34" i="3"/>
  <c r="AV34" i="6" s="1"/>
  <c r="AV121" i="2"/>
  <c r="AV122" i="2" s="1"/>
  <c r="AV65" i="3"/>
  <c r="AV65" i="6" s="1"/>
  <c r="AZ31" i="3"/>
  <c r="AZ31" i="6" s="1"/>
  <c r="AZ126" i="2"/>
  <c r="AZ131" i="2" s="1"/>
  <c r="AZ82" i="2"/>
  <c r="J23" i="3" l="1"/>
  <c r="J23" i="6" s="1"/>
  <c r="J18" i="6"/>
  <c r="G23" i="3"/>
  <c r="G23" i="6" s="1"/>
  <c r="G18" i="6"/>
  <c r="BR24" i="3"/>
  <c r="BR24" i="6" s="1"/>
  <c r="BR23" i="6"/>
  <c r="AV144" i="2"/>
  <c r="AU57" i="3"/>
  <c r="AU45" i="3"/>
  <c r="AU44" i="6"/>
  <c r="H54" i="3"/>
  <c r="H54" i="6" s="1"/>
  <c r="H52" i="6"/>
  <c r="H58" i="6"/>
  <c r="H75" i="3"/>
  <c r="H75" i="6" s="1"/>
  <c r="AV49" i="3"/>
  <c r="AW117" i="2"/>
  <c r="J24" i="3"/>
  <c r="AZ36" i="3"/>
  <c r="AZ36" i="6" s="1"/>
  <c r="AZ132" i="2"/>
  <c r="AZ32" i="3"/>
  <c r="AZ32" i="6" s="1"/>
  <c r="J47" i="3"/>
  <c r="J47" i="6" s="1"/>
  <c r="AV35" i="3"/>
  <c r="BR103" i="2"/>
  <c r="BR63" i="3" s="1"/>
  <c r="BR63" i="6" s="1"/>
  <c r="AZ41" i="3"/>
  <c r="AZ41" i="6" s="1"/>
  <c r="BA79" i="2"/>
  <c r="AV68" i="3"/>
  <c r="G24" i="3" l="1"/>
  <c r="G24" i="6" s="1"/>
  <c r="E34" i="4"/>
  <c r="J24" i="6"/>
  <c r="AV50" i="3"/>
  <c r="AV50" i="6" s="1"/>
  <c r="AV49" i="6"/>
  <c r="AV71" i="3"/>
  <c r="AV71" i="6" s="1"/>
  <c r="AV68" i="6"/>
  <c r="AU52" i="3"/>
  <c r="AU45" i="6"/>
  <c r="AU58" i="3"/>
  <c r="AU58" i="6" s="1"/>
  <c r="AU57" i="6"/>
  <c r="AV37" i="3"/>
  <c r="AV35" i="6"/>
  <c r="AZ33" i="3"/>
  <c r="AZ33" i="6" s="1"/>
  <c r="AZ66" i="3"/>
  <c r="AZ66" i="6" s="1"/>
  <c r="AZ133" i="2"/>
  <c r="AW119" i="2"/>
  <c r="AW120" i="2"/>
  <c r="G63" i="3"/>
  <c r="G63" i="6" s="1"/>
  <c r="J63" i="3"/>
  <c r="J63" i="6" s="1"/>
  <c r="BA81" i="2"/>
  <c r="AV44" i="3" l="1"/>
  <c r="AV45" i="3"/>
  <c r="AV44" i="6"/>
  <c r="AV145" i="2"/>
  <c r="AV146" i="2" s="1"/>
  <c r="AV37" i="6"/>
  <c r="AU54" i="3"/>
  <c r="AU54" i="6" s="1"/>
  <c r="AU52" i="6"/>
  <c r="AW70" i="3"/>
  <c r="AW70" i="6" s="1"/>
  <c r="AW34" i="3"/>
  <c r="AW34" i="6" s="1"/>
  <c r="AW121" i="2"/>
  <c r="AW65" i="3"/>
  <c r="AW65" i="6" s="1"/>
  <c r="AW122" i="2"/>
  <c r="AZ48" i="3"/>
  <c r="AZ48" i="6" s="1"/>
  <c r="BA130" i="2"/>
  <c r="BA31" i="3"/>
  <c r="BA31" i="6" s="1"/>
  <c r="BA126" i="2"/>
  <c r="BA131" i="2" s="1"/>
  <c r="BA82" i="2"/>
  <c r="AW144" i="2" l="1"/>
  <c r="AV57" i="3"/>
  <c r="AV52" i="3"/>
  <c r="AV45" i="6"/>
  <c r="BA41" i="3"/>
  <c r="BA41" i="6" s="1"/>
  <c r="BB79" i="2"/>
  <c r="BA36" i="3"/>
  <c r="BA36" i="6" s="1"/>
  <c r="BA132" i="2"/>
  <c r="BA66" i="3" s="1"/>
  <c r="BA66" i="6" s="1"/>
  <c r="BA32" i="3"/>
  <c r="BA32" i="6" s="1"/>
  <c r="BA133" i="2"/>
  <c r="AW49" i="3"/>
  <c r="AX117" i="2"/>
  <c r="AW68" i="3"/>
  <c r="AW35" i="3"/>
  <c r="AW50" i="3" l="1"/>
  <c r="AW50" i="6" s="1"/>
  <c r="AW49" i="6"/>
  <c r="AW37" i="3"/>
  <c r="AW35" i="6"/>
  <c r="AW71" i="3"/>
  <c r="AW71" i="6" s="1"/>
  <c r="AW68" i="6"/>
  <c r="AV54" i="3"/>
  <c r="AV54" i="6" s="1"/>
  <c r="AV52" i="6"/>
  <c r="AV58" i="3"/>
  <c r="AV58" i="6" s="1"/>
  <c r="AV57" i="6"/>
  <c r="AW44" i="3"/>
  <c r="AX70" i="3"/>
  <c r="AX70" i="6" s="1"/>
  <c r="AX120" i="2"/>
  <c r="AX119" i="2"/>
  <c r="BA48" i="3"/>
  <c r="BA48" i="6" s="1"/>
  <c r="BB130" i="2"/>
  <c r="BA33" i="3"/>
  <c r="BA33" i="6" s="1"/>
  <c r="BB81" i="2"/>
  <c r="AW45" i="3" l="1"/>
  <c r="AW44" i="6"/>
  <c r="AW145" i="2"/>
  <c r="AW146" i="2" s="1"/>
  <c r="AW37" i="6"/>
  <c r="AX34" i="3"/>
  <c r="AX34" i="6" s="1"/>
  <c r="AX121" i="2"/>
  <c r="BB31" i="3"/>
  <c r="BB31" i="6" s="1"/>
  <c r="BB126" i="2"/>
  <c r="BB131" i="2" s="1"/>
  <c r="AX65" i="3"/>
  <c r="AX65" i="6" s="1"/>
  <c r="BB82" i="2"/>
  <c r="AX122" i="2"/>
  <c r="AW57" i="3" l="1"/>
  <c r="AX144" i="2"/>
  <c r="AW52" i="3"/>
  <c r="AW45" i="6"/>
  <c r="AX49" i="3"/>
  <c r="AY117" i="2"/>
  <c r="BB41" i="3"/>
  <c r="BB41" i="6" s="1"/>
  <c r="BC79" i="2"/>
  <c r="AX68" i="3"/>
  <c r="BB36" i="3"/>
  <c r="BB36" i="6" s="1"/>
  <c r="BB132" i="2"/>
  <c r="BB32" i="3"/>
  <c r="BB32" i="6" s="1"/>
  <c r="AX35" i="3"/>
  <c r="AX37" i="3" l="1"/>
  <c r="AX35" i="6"/>
  <c r="AX71" i="3"/>
  <c r="AX71" i="6" s="1"/>
  <c r="AX68" i="6"/>
  <c r="AX50" i="3"/>
  <c r="AX50" i="6" s="1"/>
  <c r="AX49" i="6"/>
  <c r="AW54" i="3"/>
  <c r="AW54" i="6" s="1"/>
  <c r="AW52" i="6"/>
  <c r="AW58" i="3"/>
  <c r="AW58" i="6" s="1"/>
  <c r="AW57" i="6"/>
  <c r="BB33" i="3"/>
  <c r="BB33" i="6" s="1"/>
  <c r="BB66" i="3"/>
  <c r="BB66" i="6" s="1"/>
  <c r="BB133" i="2"/>
  <c r="AX44" i="3"/>
  <c r="BC81" i="2"/>
  <c r="BC82" i="2" s="1"/>
  <c r="AY119" i="2"/>
  <c r="AY120" i="2"/>
  <c r="AX45" i="3" l="1"/>
  <c r="AX44" i="6"/>
  <c r="AY70" i="3"/>
  <c r="AY70" i="6" s="1"/>
  <c r="AX145" i="2"/>
  <c r="AX146" i="2" s="1"/>
  <c r="AX37" i="6"/>
  <c r="AY34" i="3"/>
  <c r="AY121" i="2"/>
  <c r="AY122" i="2" s="1"/>
  <c r="BC31" i="3"/>
  <c r="BC126" i="2"/>
  <c r="BC131" i="2" s="1"/>
  <c r="BB48" i="3"/>
  <c r="BB48" i="6" s="1"/>
  <c r="BC130" i="2"/>
  <c r="AY65" i="3"/>
  <c r="BC41" i="3"/>
  <c r="BC41" i="6" s="1"/>
  <c r="BD79" i="2"/>
  <c r="AY68" i="3" l="1"/>
  <c r="AY65" i="6"/>
  <c r="BC32" i="3"/>
  <c r="BC32" i="6" s="1"/>
  <c r="BC31" i="6"/>
  <c r="AY35" i="3"/>
  <c r="AY34" i="6"/>
  <c r="AX57" i="3"/>
  <c r="AY144" i="2"/>
  <c r="AX52" i="3"/>
  <c r="AX45" i="6"/>
  <c r="AY49" i="3"/>
  <c r="AZ117" i="2"/>
  <c r="BC36" i="3"/>
  <c r="BC36" i="6" s="1"/>
  <c r="BC132" i="2"/>
  <c r="BC66" i="3" s="1"/>
  <c r="BC66" i="6" s="1"/>
  <c r="BD81" i="2"/>
  <c r="BC33" i="3"/>
  <c r="BC33" i="6" s="1"/>
  <c r="AX54" i="3" l="1"/>
  <c r="AX54" i="6" s="1"/>
  <c r="AX52" i="6"/>
  <c r="BC133" i="2"/>
  <c r="AY50" i="3"/>
  <c r="AY50" i="6" s="1"/>
  <c r="AY49" i="6"/>
  <c r="AX58" i="3"/>
  <c r="AX58" i="6" s="1"/>
  <c r="AX57" i="6"/>
  <c r="AY37" i="3"/>
  <c r="AY35" i="6"/>
  <c r="AY71" i="3"/>
  <c r="AY68" i="6"/>
  <c r="BD31" i="3"/>
  <c r="BD126" i="2"/>
  <c r="BD131" i="2" s="1"/>
  <c r="BC48" i="3"/>
  <c r="BC48" i="6" s="1"/>
  <c r="BD130" i="2"/>
  <c r="BD82" i="2"/>
  <c r="AZ119" i="2"/>
  <c r="AZ120" i="2"/>
  <c r="BD32" i="3" l="1"/>
  <c r="BD32" i="6" s="1"/>
  <c r="BD31" i="6"/>
  <c r="AY71" i="6"/>
  <c r="AY44" i="3"/>
  <c r="AZ70" i="3"/>
  <c r="AZ70" i="6" s="1"/>
  <c r="AY145" i="2"/>
  <c r="AY146" i="2" s="1"/>
  <c r="AY37" i="6"/>
  <c r="AZ34" i="3"/>
  <c r="AZ121" i="2"/>
  <c r="AZ65" i="3"/>
  <c r="BD41" i="3"/>
  <c r="BD41" i="6" s="1"/>
  <c r="BE79" i="2"/>
  <c r="BD36" i="3"/>
  <c r="BD36" i="6" s="1"/>
  <c r="BD132" i="2"/>
  <c r="BD66" i="3" s="1"/>
  <c r="BD66" i="6" s="1"/>
  <c r="AZ122" i="2"/>
  <c r="BD33" i="3"/>
  <c r="BD33" i="6" s="1"/>
  <c r="AY57" i="3" l="1"/>
  <c r="AZ144" i="2"/>
  <c r="AZ68" i="3"/>
  <c r="AZ65" i="6"/>
  <c r="AY45" i="3"/>
  <c r="AY44" i="6"/>
  <c r="AZ35" i="3"/>
  <c r="AZ34" i="6"/>
  <c r="BD133" i="2"/>
  <c r="AZ49" i="3"/>
  <c r="BA117" i="2"/>
  <c r="BE81" i="2"/>
  <c r="BE82" i="2" s="1"/>
  <c r="AZ37" i="3" l="1"/>
  <c r="AZ35" i="6"/>
  <c r="AY45" i="6"/>
  <c r="AY52" i="3"/>
  <c r="AZ50" i="3"/>
  <c r="AZ50" i="6" s="1"/>
  <c r="AZ49" i="6"/>
  <c r="AZ71" i="3"/>
  <c r="AZ68" i="6"/>
  <c r="AY58" i="3"/>
  <c r="AY58" i="6" s="1"/>
  <c r="AY57" i="6"/>
  <c r="BE41" i="3"/>
  <c r="BE41" i="6" s="1"/>
  <c r="BF79" i="2"/>
  <c r="BA119" i="2"/>
  <c r="BA120" i="2"/>
  <c r="BD48" i="3"/>
  <c r="BD48" i="6" s="1"/>
  <c r="BE130" i="2"/>
  <c r="BE31" i="3"/>
  <c r="BE126" i="2"/>
  <c r="BE131" i="2" s="1"/>
  <c r="AZ71" i="6" l="1"/>
  <c r="AZ44" i="3"/>
  <c r="BA70" i="3"/>
  <c r="BA70" i="6" s="1"/>
  <c r="AY54" i="3"/>
  <c r="AY54" i="6" s="1"/>
  <c r="AY52" i="6"/>
  <c r="BE32" i="3"/>
  <c r="BE32" i="6" s="1"/>
  <c r="BE31" i="6"/>
  <c r="AZ145" i="2"/>
  <c r="AZ146" i="2" s="1"/>
  <c r="AZ37" i="6"/>
  <c r="BE36" i="3"/>
  <c r="BE36" i="6" s="1"/>
  <c r="BE132" i="2"/>
  <c r="BE66" i="3" s="1"/>
  <c r="BE66" i="6" s="1"/>
  <c r="BA34" i="3"/>
  <c r="BA121" i="2"/>
  <c r="BA65" i="3" s="1"/>
  <c r="BF81" i="2"/>
  <c r="BE33" i="3"/>
  <c r="BE33" i="6" s="1"/>
  <c r="BE133" i="2"/>
  <c r="BA35" i="3" l="1"/>
  <c r="BA34" i="6"/>
  <c r="BA144" i="2"/>
  <c r="AZ57" i="3"/>
  <c r="BA68" i="3"/>
  <c r="BA65" i="6"/>
  <c r="AZ45" i="3"/>
  <c r="AZ44" i="6"/>
  <c r="BA122" i="2"/>
  <c r="BA49" i="3" s="1"/>
  <c r="BF31" i="3"/>
  <c r="BF126" i="2"/>
  <c r="BF131" i="2" s="1"/>
  <c r="BE48" i="3"/>
  <c r="BE48" i="6" s="1"/>
  <c r="BF130" i="2"/>
  <c r="BF82" i="2"/>
  <c r="BA50" i="3" l="1"/>
  <c r="BA50" i="6" s="1"/>
  <c r="BA49" i="6"/>
  <c r="BA71" i="3"/>
  <c r="BA68" i="6"/>
  <c r="BF32" i="3"/>
  <c r="BF32" i="6" s="1"/>
  <c r="BF31" i="6"/>
  <c r="AZ58" i="3"/>
  <c r="AZ58" i="6" s="1"/>
  <c r="AZ57" i="6"/>
  <c r="BB117" i="2"/>
  <c r="AZ45" i="6"/>
  <c r="AZ52" i="3"/>
  <c r="BA37" i="3"/>
  <c r="BA35" i="6"/>
  <c r="BB119" i="2"/>
  <c r="BB120" i="2"/>
  <c r="BF33" i="3"/>
  <c r="BF33" i="6" s="1"/>
  <c r="BF41" i="3"/>
  <c r="BG79" i="2"/>
  <c r="BF36" i="3"/>
  <c r="BF36" i="6" s="1"/>
  <c r="BF132" i="2"/>
  <c r="BF66" i="3" s="1"/>
  <c r="BF66" i="6" s="1"/>
  <c r="BA145" i="2" l="1"/>
  <c r="BA146" i="2" s="1"/>
  <c r="BA37" i="6"/>
  <c r="BA71" i="6"/>
  <c r="BB70" i="3"/>
  <c r="BB70" i="6" s="1"/>
  <c r="BA44" i="3"/>
  <c r="AZ54" i="3"/>
  <c r="AZ54" i="6" s="1"/>
  <c r="AZ52" i="6"/>
  <c r="I41" i="3"/>
  <c r="I41" i="6" s="1"/>
  <c r="BF41" i="6"/>
  <c r="BB34" i="3"/>
  <c r="BB121" i="2"/>
  <c r="BG81" i="2"/>
  <c r="BB65" i="3"/>
  <c r="BB122" i="2"/>
  <c r="BF133" i="2"/>
  <c r="BB35" i="3" l="1"/>
  <c r="BB34" i="6"/>
  <c r="BB68" i="3"/>
  <c r="BB65" i="6"/>
  <c r="BA45" i="3"/>
  <c r="BA44" i="6"/>
  <c r="BA57" i="3"/>
  <c r="BB144" i="2"/>
  <c r="BG31" i="3"/>
  <c r="BG31" i="6" s="1"/>
  <c r="BG126" i="2"/>
  <c r="BG131" i="2" s="1"/>
  <c r="BB49" i="3"/>
  <c r="BC117" i="2"/>
  <c r="BG82" i="2"/>
  <c r="BF48" i="3"/>
  <c r="BF48" i="6" s="1"/>
  <c r="BG130" i="2"/>
  <c r="BA58" i="3" l="1"/>
  <c r="BA58" i="6" s="1"/>
  <c r="BA57" i="6"/>
  <c r="BB50" i="3"/>
  <c r="BB50" i="6" s="1"/>
  <c r="BB49" i="6"/>
  <c r="BA45" i="6"/>
  <c r="BA52" i="3"/>
  <c r="BB71" i="3"/>
  <c r="BB68" i="6"/>
  <c r="BB37" i="3"/>
  <c r="BB35" i="6"/>
  <c r="I48" i="3"/>
  <c r="I48" i="6" s="1"/>
  <c r="BG41" i="3"/>
  <c r="BG41" i="6" s="1"/>
  <c r="BH79" i="2"/>
  <c r="BC119" i="2"/>
  <c r="BC120" i="2"/>
  <c r="BG36" i="3"/>
  <c r="BG36" i="6" s="1"/>
  <c r="BG132" i="2"/>
  <c r="BG66" i="3" s="1"/>
  <c r="BG66" i="6" s="1"/>
  <c r="BG32" i="3"/>
  <c r="BG32" i="6" s="1"/>
  <c r="BB145" i="2" l="1"/>
  <c r="BB146" i="2" s="1"/>
  <c r="BB37" i="6"/>
  <c r="BB71" i="6"/>
  <c r="BB44" i="3"/>
  <c r="BC70" i="3"/>
  <c r="BC70" i="6" s="1"/>
  <c r="BA54" i="3"/>
  <c r="BA54" i="6" s="1"/>
  <c r="BA52" i="6"/>
  <c r="BG33" i="3"/>
  <c r="BG33" i="6" s="1"/>
  <c r="BC34" i="3"/>
  <c r="BC121" i="2"/>
  <c r="BC65" i="3"/>
  <c r="BC122" i="2"/>
  <c r="BH81" i="2"/>
  <c r="BG133" i="2"/>
  <c r="BC68" i="3" l="1"/>
  <c r="BC65" i="6"/>
  <c r="BC35" i="3"/>
  <c r="BC34" i="6"/>
  <c r="BB45" i="3"/>
  <c r="BB44" i="6"/>
  <c r="BB57" i="3"/>
  <c r="BC144" i="2"/>
  <c r="BG48" i="3"/>
  <c r="BG48" i="6" s="1"/>
  <c r="BH130" i="2"/>
  <c r="BH31" i="3"/>
  <c r="BH31" i="6" s="1"/>
  <c r="BH126" i="2"/>
  <c r="BH131" i="2" s="1"/>
  <c r="BH82" i="2"/>
  <c r="BC49" i="3"/>
  <c r="BD117" i="2"/>
  <c r="BB58" i="3" l="1"/>
  <c r="BB58" i="6" s="1"/>
  <c r="BB57" i="6"/>
  <c r="BB52" i="3"/>
  <c r="BB45" i="6"/>
  <c r="BC37" i="3"/>
  <c r="BC35" i="6"/>
  <c r="BC50" i="3"/>
  <c r="BC50" i="6" s="1"/>
  <c r="BC49" i="6"/>
  <c r="BC71" i="3"/>
  <c r="BC68" i="6"/>
  <c r="BD120" i="2"/>
  <c r="BD119" i="2"/>
  <c r="BH41" i="3"/>
  <c r="BH41" i="6" s="1"/>
  <c r="BI79" i="2"/>
  <c r="BH36" i="3"/>
  <c r="BH36" i="6" s="1"/>
  <c r="BH132" i="2"/>
  <c r="BH66" i="3" s="1"/>
  <c r="BH66" i="6" s="1"/>
  <c r="BH32" i="3"/>
  <c r="BH32" i="6" s="1"/>
  <c r="BC71" i="6" l="1"/>
  <c r="BD70" i="3"/>
  <c r="BD70" i="6" s="1"/>
  <c r="BC44" i="3"/>
  <c r="BB54" i="3"/>
  <c r="BB54" i="6" s="1"/>
  <c r="BB52" i="6"/>
  <c r="BC145" i="2"/>
  <c r="BC146" i="2" s="1"/>
  <c r="BC37" i="6"/>
  <c r="BH133" i="2"/>
  <c r="BH48" i="3" s="1"/>
  <c r="BH48" i="6" s="1"/>
  <c r="BH33" i="3"/>
  <c r="BH33" i="6" s="1"/>
  <c r="BI81" i="2"/>
  <c r="BD34" i="3"/>
  <c r="BD121" i="2"/>
  <c r="BD65" i="3" s="1"/>
  <c r="BD122" i="2" l="1"/>
  <c r="BI130" i="2"/>
  <c r="BD35" i="3"/>
  <c r="BD34" i="6"/>
  <c r="BC57" i="3"/>
  <c r="BD144" i="2"/>
  <c r="BD68" i="3"/>
  <c r="BD65" i="6"/>
  <c r="BC45" i="3"/>
  <c r="BC44" i="6"/>
  <c r="BD49" i="3"/>
  <c r="BE117" i="2"/>
  <c r="BI31" i="3"/>
  <c r="BI31" i="6" s="1"/>
  <c r="BI126" i="2"/>
  <c r="BI131" i="2" s="1"/>
  <c r="BI82" i="2"/>
  <c r="BC45" i="6" l="1"/>
  <c r="BC52" i="3"/>
  <c r="BC58" i="3"/>
  <c r="BC58" i="6" s="1"/>
  <c r="BC57" i="6"/>
  <c r="BD50" i="3"/>
  <c r="BD50" i="6" s="1"/>
  <c r="BD49" i="6"/>
  <c r="BD71" i="3"/>
  <c r="BD68" i="6"/>
  <c r="BD37" i="3"/>
  <c r="BD35" i="6"/>
  <c r="BI41" i="3"/>
  <c r="BI41" i="6" s="1"/>
  <c r="BJ79" i="2"/>
  <c r="BI36" i="3"/>
  <c r="BI36" i="6" s="1"/>
  <c r="BI132" i="2"/>
  <c r="BI66" i="3" s="1"/>
  <c r="BI66" i="6" s="1"/>
  <c r="BE119" i="2"/>
  <c r="BE120" i="2"/>
  <c r="BI32" i="3"/>
  <c r="BI32" i="6" s="1"/>
  <c r="BD71" i="6" l="1"/>
  <c r="BD44" i="3"/>
  <c r="BE70" i="3"/>
  <c r="BE70" i="6" s="1"/>
  <c r="BD145" i="2"/>
  <c r="BD146" i="2" s="1"/>
  <c r="BD37" i="6"/>
  <c r="BC54" i="3"/>
  <c r="BC54" i="6" s="1"/>
  <c r="BC52" i="6"/>
  <c r="BI133" i="2"/>
  <c r="BI48" i="3" s="1"/>
  <c r="BI48" i="6" s="1"/>
  <c r="BI33" i="3"/>
  <c r="BI33" i="6" s="1"/>
  <c r="BE34" i="3"/>
  <c r="BE121" i="2"/>
  <c r="BE122" i="2" s="1"/>
  <c r="BJ81" i="2"/>
  <c r="BE65" i="3"/>
  <c r="BJ130" i="2" l="1"/>
  <c r="BE68" i="3"/>
  <c r="BE65" i="6"/>
  <c r="BE35" i="3"/>
  <c r="BE34" i="6"/>
  <c r="BD45" i="3"/>
  <c r="BD44" i="6"/>
  <c r="BD57" i="3"/>
  <c r="BE144" i="2"/>
  <c r="BE49" i="3"/>
  <c r="BF117" i="2"/>
  <c r="BJ31" i="3"/>
  <c r="BJ31" i="6" s="1"/>
  <c r="BJ126" i="2"/>
  <c r="BJ131" i="2" s="1"/>
  <c r="BJ82" i="2"/>
  <c r="BD52" i="3" l="1"/>
  <c r="BD45" i="6"/>
  <c r="BE50" i="3"/>
  <c r="BE50" i="6" s="1"/>
  <c r="BE49" i="6"/>
  <c r="BD58" i="3"/>
  <c r="BD58" i="6" s="1"/>
  <c r="BD57" i="6"/>
  <c r="BE37" i="3"/>
  <c r="BE35" i="6"/>
  <c r="BE71" i="3"/>
  <c r="BE68" i="6"/>
  <c r="BJ41" i="3"/>
  <c r="BJ41" i="6" s="1"/>
  <c r="BK79" i="2"/>
  <c r="BF119" i="2"/>
  <c r="BF120" i="2"/>
  <c r="BJ36" i="3"/>
  <c r="BJ36" i="6" s="1"/>
  <c r="BJ132" i="2"/>
  <c r="BJ32" i="3"/>
  <c r="BJ32" i="6" s="1"/>
  <c r="BE71" i="6" l="1"/>
  <c r="BF70" i="3"/>
  <c r="BF70" i="6" s="1"/>
  <c r="BE44" i="3"/>
  <c r="BE145" i="2"/>
  <c r="BE146" i="2" s="1"/>
  <c r="BE37" i="6"/>
  <c r="BD54" i="3"/>
  <c r="BD54" i="6" s="1"/>
  <c r="BD52" i="6"/>
  <c r="BJ66" i="3"/>
  <c r="BJ66" i="6" s="1"/>
  <c r="BJ133" i="2"/>
  <c r="BJ33" i="3"/>
  <c r="BJ33" i="6" s="1"/>
  <c r="BF34" i="3"/>
  <c r="BF121" i="2"/>
  <c r="BF122" i="2" s="1"/>
  <c r="BK81" i="2"/>
  <c r="BK82" i="2" s="1"/>
  <c r="BF35" i="3" l="1"/>
  <c r="BF34" i="6"/>
  <c r="BE45" i="3"/>
  <c r="BE44" i="6"/>
  <c r="BF144" i="2"/>
  <c r="BE57" i="3"/>
  <c r="BK41" i="3"/>
  <c r="BK41" i="6" s="1"/>
  <c r="BL79" i="2"/>
  <c r="BF49" i="3"/>
  <c r="BF49" i="6" s="1"/>
  <c r="BG117" i="2"/>
  <c r="BK31" i="3"/>
  <c r="BK126" i="2"/>
  <c r="BK131" i="2" s="1"/>
  <c r="BF65" i="3"/>
  <c r="BJ48" i="3"/>
  <c r="BJ48" i="6" s="1"/>
  <c r="BK130" i="2"/>
  <c r="BK32" i="3" l="1"/>
  <c r="BK32" i="6" s="1"/>
  <c r="BK31" i="6"/>
  <c r="BF68" i="3"/>
  <c r="BF65" i="6"/>
  <c r="BE58" i="3"/>
  <c r="BE58" i="6" s="1"/>
  <c r="BE57" i="6"/>
  <c r="BE52" i="3"/>
  <c r="BE45" i="6"/>
  <c r="BF37" i="3"/>
  <c r="BF35" i="6"/>
  <c r="BK33" i="3"/>
  <c r="BK33" i="6" s="1"/>
  <c r="I49" i="3"/>
  <c r="BF50" i="3"/>
  <c r="BF50" i="6" s="1"/>
  <c r="BK36" i="3"/>
  <c r="BK36" i="6" s="1"/>
  <c r="BK132" i="2"/>
  <c r="BK66" i="3" s="1"/>
  <c r="BK66" i="6" s="1"/>
  <c r="BL81" i="2"/>
  <c r="BL82" i="2" s="1"/>
  <c r="BG119" i="2"/>
  <c r="BG120" i="2"/>
  <c r="I50" i="3" l="1"/>
  <c r="I50" i="6" s="1"/>
  <c r="I49" i="6"/>
  <c r="BF145" i="2"/>
  <c r="BF146" i="2" s="1"/>
  <c r="BF37" i="6"/>
  <c r="BE54" i="3"/>
  <c r="BE54" i="6" s="1"/>
  <c r="BE52" i="6"/>
  <c r="BF71" i="3"/>
  <c r="BF68" i="6"/>
  <c r="BL41" i="3"/>
  <c r="BL41" i="6" s="1"/>
  <c r="BM79" i="2"/>
  <c r="BK133" i="2"/>
  <c r="BG34" i="3"/>
  <c r="BG34" i="6" s="1"/>
  <c r="BG121" i="2"/>
  <c r="BG122" i="2" s="1"/>
  <c r="BL31" i="3"/>
  <c r="BL126" i="2"/>
  <c r="BL131" i="2" s="1"/>
  <c r="BL32" i="3" l="1"/>
  <c r="BL32" i="6" s="1"/>
  <c r="BL31" i="6"/>
  <c r="BF57" i="3"/>
  <c r="BG144" i="2"/>
  <c r="BF71" i="6"/>
  <c r="BG70" i="3"/>
  <c r="BG70" i="6" s="1"/>
  <c r="BF44" i="3"/>
  <c r="BG65" i="3"/>
  <c r="BG65" i="6" s="1"/>
  <c r="BL33" i="3"/>
  <c r="BL33" i="6" s="1"/>
  <c r="BG35" i="3"/>
  <c r="BK48" i="3"/>
  <c r="BK48" i="6" s="1"/>
  <c r="BL130" i="2"/>
  <c r="BL36" i="3"/>
  <c r="BL36" i="6" s="1"/>
  <c r="BL132" i="2"/>
  <c r="BL66" i="3" s="1"/>
  <c r="BL66" i="6" s="1"/>
  <c r="BM81" i="2"/>
  <c r="BG49" i="3"/>
  <c r="BH117" i="2"/>
  <c r="BG68" i="3" l="1"/>
  <c r="BF44" i="6"/>
  <c r="I44" i="3"/>
  <c r="BF45" i="3"/>
  <c r="BF57" i="6"/>
  <c r="I57" i="3"/>
  <c r="BF58" i="3"/>
  <c r="BF58" i="6" s="1"/>
  <c r="BG37" i="3"/>
  <c r="BG35" i="6"/>
  <c r="BG50" i="3"/>
  <c r="BG50" i="6" s="1"/>
  <c r="BG49" i="6"/>
  <c r="BH120" i="2"/>
  <c r="BH119" i="2"/>
  <c r="BM31" i="3"/>
  <c r="BM126" i="2"/>
  <c r="BM131" i="2" s="1"/>
  <c r="BL133" i="2"/>
  <c r="BM82" i="2"/>
  <c r="BM32" i="3" l="1"/>
  <c r="BM32" i="6" s="1"/>
  <c r="BM31" i="6"/>
  <c r="BG145" i="2"/>
  <c r="BG146" i="2" s="1"/>
  <c r="BG37" i="6"/>
  <c r="BF52" i="3"/>
  <c r="BF45" i="6"/>
  <c r="I57" i="6"/>
  <c r="I58" i="3"/>
  <c r="I45" i="3"/>
  <c r="I44" i="6"/>
  <c r="BG71" i="3"/>
  <c r="BG68" i="6"/>
  <c r="BM36" i="3"/>
  <c r="BM36" i="6" s="1"/>
  <c r="BM132" i="2"/>
  <c r="BM66" i="3" s="1"/>
  <c r="BM66" i="6" s="1"/>
  <c r="BM41" i="3"/>
  <c r="BM41" i="6" s="1"/>
  <c r="BN79" i="2"/>
  <c r="BM33" i="3"/>
  <c r="BM33" i="6" s="1"/>
  <c r="BL48" i="3"/>
  <c r="BL48" i="6" s="1"/>
  <c r="BM130" i="2"/>
  <c r="BH34" i="3"/>
  <c r="BH34" i="6" s="1"/>
  <c r="BH121" i="2"/>
  <c r="BH65" i="3" s="1"/>
  <c r="BH65" i="6" s="1"/>
  <c r="I52" i="3" l="1"/>
  <c r="I45" i="6"/>
  <c r="I58" i="6"/>
  <c r="BG57" i="3"/>
  <c r="BH144" i="2"/>
  <c r="BF54" i="3"/>
  <c r="BF54" i="6" s="1"/>
  <c r="BF52" i="6"/>
  <c r="BG71" i="6"/>
  <c r="BH70" i="3"/>
  <c r="BH70" i="6" s="1"/>
  <c r="BG44" i="3"/>
  <c r="BM133" i="2"/>
  <c r="BM48" i="3" s="1"/>
  <c r="BM48" i="6" s="1"/>
  <c r="BH122" i="2"/>
  <c r="BI117" i="2" s="1"/>
  <c r="BH35" i="3"/>
  <c r="BH68" i="3"/>
  <c r="BH49" i="3"/>
  <c r="BN81" i="2"/>
  <c r="BN82" i="2" s="1"/>
  <c r="BH37" i="3" l="1"/>
  <c r="BH35" i="6"/>
  <c r="BH71" i="3"/>
  <c r="BH71" i="6" s="1"/>
  <c r="BH68" i="6"/>
  <c r="BH50" i="3"/>
  <c r="BH50" i="6" s="1"/>
  <c r="BH49" i="6"/>
  <c r="BG45" i="3"/>
  <c r="BG44" i="6"/>
  <c r="BG58" i="3"/>
  <c r="BG58" i="6" s="1"/>
  <c r="BG57" i="6"/>
  <c r="BN130" i="2"/>
  <c r="I54" i="3"/>
  <c r="I52" i="6"/>
  <c r="BN41" i="3"/>
  <c r="BN41" i="6" s="1"/>
  <c r="BO79" i="2"/>
  <c r="BI120" i="2"/>
  <c r="BI119" i="2"/>
  <c r="BN31" i="3"/>
  <c r="BN126" i="2"/>
  <c r="BN131" i="2" s="1"/>
  <c r="BI70" i="3" l="1"/>
  <c r="BI70" i="6" s="1"/>
  <c r="BH44" i="3"/>
  <c r="BG52" i="3"/>
  <c r="BG45" i="6"/>
  <c r="BH45" i="3"/>
  <c r="BH44" i="6"/>
  <c r="I54" i="6"/>
  <c r="I75" i="3"/>
  <c r="I75" i="6" s="1"/>
  <c r="BN32" i="3"/>
  <c r="BN32" i="6" s="1"/>
  <c r="BN31" i="6"/>
  <c r="BH145" i="2"/>
  <c r="BH146" i="2" s="1"/>
  <c r="BH37" i="6"/>
  <c r="BI34" i="3"/>
  <c r="BI34" i="6" s="1"/>
  <c r="BI121" i="2"/>
  <c r="BI65" i="3" s="1"/>
  <c r="BI65" i="6" s="1"/>
  <c r="BI122" i="2"/>
  <c r="BO81" i="2"/>
  <c r="BN36" i="3"/>
  <c r="BN36" i="6" s="1"/>
  <c r="BN132" i="2"/>
  <c r="BN66" i="3" s="1"/>
  <c r="BN66" i="6" s="1"/>
  <c r="BN33" i="3" l="1"/>
  <c r="BN33" i="6" s="1"/>
  <c r="BI144" i="2"/>
  <c r="BH57" i="3"/>
  <c r="BH52" i="3"/>
  <c r="BH45" i="6"/>
  <c r="BG54" i="3"/>
  <c r="BG54" i="6" s="1"/>
  <c r="BG52" i="6"/>
  <c r="BI68" i="3"/>
  <c r="BI49" i="3"/>
  <c r="BJ117" i="2"/>
  <c r="BO31" i="3"/>
  <c r="BO126" i="2"/>
  <c r="BO131" i="2" s="1"/>
  <c r="BO82" i="2"/>
  <c r="BI35" i="3"/>
  <c r="BN133" i="2"/>
  <c r="BI50" i="3" l="1"/>
  <c r="BI50" i="6" s="1"/>
  <c r="BI49" i="6"/>
  <c r="BI37" i="3"/>
  <c r="BI35" i="6"/>
  <c r="BO32" i="3"/>
  <c r="BO32" i="6" s="1"/>
  <c r="BO31" i="6"/>
  <c r="BI71" i="3"/>
  <c r="BI71" i="6" s="1"/>
  <c r="BI68" i="6"/>
  <c r="BH54" i="3"/>
  <c r="BH54" i="6" s="1"/>
  <c r="BH52" i="6"/>
  <c r="BH58" i="3"/>
  <c r="BH58" i="6" s="1"/>
  <c r="BH57" i="6"/>
  <c r="BN48" i="3"/>
  <c r="BN48" i="6" s="1"/>
  <c r="BO130" i="2"/>
  <c r="BO41" i="3"/>
  <c r="BO41" i="6" s="1"/>
  <c r="BP79" i="2"/>
  <c r="BJ119" i="2"/>
  <c r="BJ120" i="2"/>
  <c r="BO36" i="3"/>
  <c r="BO36" i="6" s="1"/>
  <c r="BO132" i="2"/>
  <c r="BO66" i="3" s="1"/>
  <c r="BO66" i="6" s="1"/>
  <c r="BI44" i="3" l="1"/>
  <c r="BI45" i="3" s="1"/>
  <c r="BO33" i="3"/>
  <c r="BO33" i="6" s="1"/>
  <c r="BJ70" i="3"/>
  <c r="BJ70" i="6" s="1"/>
  <c r="BI44" i="6"/>
  <c r="BI145" i="2"/>
  <c r="BI146" i="2" s="1"/>
  <c r="BI37" i="6"/>
  <c r="BJ34" i="3"/>
  <c r="BJ34" i="6" s="1"/>
  <c r="BJ121" i="2"/>
  <c r="BO133" i="2"/>
  <c r="BJ65" i="3"/>
  <c r="BJ65" i="6" s="1"/>
  <c r="BJ122" i="2"/>
  <c r="BP81" i="2"/>
  <c r="BJ144" i="2" l="1"/>
  <c r="BI57" i="3"/>
  <c r="BI52" i="3"/>
  <c r="BI45" i="6"/>
  <c r="BP31" i="3"/>
  <c r="BP126" i="2"/>
  <c r="BP131" i="2" s="1"/>
  <c r="BJ49" i="3"/>
  <c r="BK117" i="2"/>
  <c r="BP82" i="2"/>
  <c r="BO48" i="3"/>
  <c r="BO48" i="6" s="1"/>
  <c r="BP130" i="2"/>
  <c r="BJ68" i="3"/>
  <c r="BJ35" i="3"/>
  <c r="BJ71" i="3" l="1"/>
  <c r="BJ71" i="6" s="1"/>
  <c r="BJ68" i="6"/>
  <c r="BJ37" i="3"/>
  <c r="BJ35" i="6"/>
  <c r="BJ50" i="3"/>
  <c r="BJ50" i="6" s="1"/>
  <c r="BJ49" i="6"/>
  <c r="BP32" i="3"/>
  <c r="BP32" i="6" s="1"/>
  <c r="BP31" i="6"/>
  <c r="BI54" i="3"/>
  <c r="BI54" i="6" s="1"/>
  <c r="BI52" i="6"/>
  <c r="BI58" i="3"/>
  <c r="BI58" i="6" s="1"/>
  <c r="BI57" i="6"/>
  <c r="BK120" i="2"/>
  <c r="BK119" i="2"/>
  <c r="BK70" i="3"/>
  <c r="BK70" i="6" s="1"/>
  <c r="BJ44" i="3"/>
  <c r="BP36" i="3"/>
  <c r="BP36" i="6" s="1"/>
  <c r="BP132" i="2"/>
  <c r="BP66" i="3" s="1"/>
  <c r="BP66" i="6" s="1"/>
  <c r="BP41" i="3"/>
  <c r="BP41" i="6" s="1"/>
  <c r="BQ79" i="2"/>
  <c r="BP33" i="3" l="1"/>
  <c r="BP33" i="6" s="1"/>
  <c r="BJ145" i="2"/>
  <c r="BJ146" i="2" s="1"/>
  <c r="BJ37" i="6"/>
  <c r="BJ45" i="3"/>
  <c r="BJ44" i="6"/>
  <c r="BQ81" i="2"/>
  <c r="BK34" i="3"/>
  <c r="BK121" i="2"/>
  <c r="BK122" i="2" s="1"/>
  <c r="BP133" i="2"/>
  <c r="BK35" i="3" l="1"/>
  <c r="BK34" i="6"/>
  <c r="BJ52" i="3"/>
  <c r="BJ45" i="6"/>
  <c r="BJ57" i="3"/>
  <c r="BK144" i="2"/>
  <c r="BK49" i="3"/>
  <c r="BL117" i="2"/>
  <c r="BK65" i="3"/>
  <c r="BP48" i="3"/>
  <c r="BP48" i="6" s="1"/>
  <c r="BQ130" i="2"/>
  <c r="BQ31" i="3"/>
  <c r="BQ126" i="2"/>
  <c r="BQ131" i="2" s="1"/>
  <c r="BQ82" i="2"/>
  <c r="BQ32" i="3" l="1"/>
  <c r="BQ32" i="6" s="1"/>
  <c r="BQ31" i="6"/>
  <c r="BK68" i="3"/>
  <c r="BK65" i="6"/>
  <c r="BK50" i="3"/>
  <c r="BK50" i="6" s="1"/>
  <c r="BK49" i="6"/>
  <c r="BJ58" i="3"/>
  <c r="BJ58" i="6" s="1"/>
  <c r="BJ57" i="6"/>
  <c r="BJ54" i="3"/>
  <c r="BJ54" i="6" s="1"/>
  <c r="BJ52" i="6"/>
  <c r="BK37" i="3"/>
  <c r="BK35" i="6"/>
  <c r="BQ41" i="3"/>
  <c r="BQ41" i="6" s="1"/>
  <c r="BR79" i="2"/>
  <c r="BQ36" i="3"/>
  <c r="BQ36" i="6" s="1"/>
  <c r="BQ132" i="2"/>
  <c r="BQ66" i="3" s="1"/>
  <c r="BQ66" i="6" s="1"/>
  <c r="BQ33" i="3"/>
  <c r="BQ33" i="6" s="1"/>
  <c r="BL120" i="2"/>
  <c r="BL119" i="2"/>
  <c r="BK145" i="2" l="1"/>
  <c r="BK146" i="2" s="1"/>
  <c r="BK37" i="6"/>
  <c r="BK71" i="3"/>
  <c r="BK68" i="6"/>
  <c r="BQ133" i="2"/>
  <c r="BQ48" i="3" s="1"/>
  <c r="BQ48" i="6" s="1"/>
  <c r="BL34" i="3"/>
  <c r="BL121" i="2"/>
  <c r="BL122" i="2" s="1"/>
  <c r="BR81" i="2"/>
  <c r="BR82" i="2" s="1"/>
  <c r="BR41" i="3" s="1"/>
  <c r="BR130" i="2" l="1"/>
  <c r="BL35" i="3"/>
  <c r="BL34" i="6"/>
  <c r="J41" i="3"/>
  <c r="BR41" i="6"/>
  <c r="BK71" i="6"/>
  <c r="BK44" i="3"/>
  <c r="BL70" i="3"/>
  <c r="BL70" i="6" s="1"/>
  <c r="BL144" i="2"/>
  <c r="BK57" i="3"/>
  <c r="BL49" i="3"/>
  <c r="BM117" i="2"/>
  <c r="BL65" i="3"/>
  <c r="BR31" i="3"/>
  <c r="BR31" i="6" s="1"/>
  <c r="BR126" i="2"/>
  <c r="BR131" i="2" s="1"/>
  <c r="BL68" i="3" l="1"/>
  <c r="BL65" i="6"/>
  <c r="BL50" i="3"/>
  <c r="BL50" i="6" s="1"/>
  <c r="BL49" i="6"/>
  <c r="BK58" i="3"/>
  <c r="BK58" i="6" s="1"/>
  <c r="BK57" i="6"/>
  <c r="BK45" i="3"/>
  <c r="BK44" i="6"/>
  <c r="E35" i="4"/>
  <c r="J41" i="6"/>
  <c r="BL37" i="3"/>
  <c r="BL35" i="6"/>
  <c r="G31" i="3"/>
  <c r="BR32" i="3"/>
  <c r="BR32" i="6" s="1"/>
  <c r="I31" i="3"/>
  <c r="J31" i="3"/>
  <c r="BM119" i="2"/>
  <c r="BM120" i="2"/>
  <c r="BR36" i="3"/>
  <c r="BR36" i="6" s="1"/>
  <c r="BR132" i="2"/>
  <c r="BR66" i="3" s="1"/>
  <c r="BR66" i="6" s="1"/>
  <c r="BL145" i="2" l="1"/>
  <c r="BL146" i="2" s="1"/>
  <c r="BL37" i="6"/>
  <c r="BK52" i="3"/>
  <c r="BK45" i="6"/>
  <c r="J32" i="3"/>
  <c r="J32" i="6" s="1"/>
  <c r="J31" i="6"/>
  <c r="G32" i="3"/>
  <c r="G32" i="6" s="1"/>
  <c r="G31" i="6"/>
  <c r="I32" i="3"/>
  <c r="I32" i="6" s="1"/>
  <c r="I31" i="6"/>
  <c r="BL71" i="3"/>
  <c r="BL68" i="6"/>
  <c r="BR133" i="2"/>
  <c r="BR48" i="3" s="1"/>
  <c r="BR48" i="6" s="1"/>
  <c r="G66" i="3"/>
  <c r="G66" i="6" s="1"/>
  <c r="I66" i="3"/>
  <c r="I66" i="6" s="1"/>
  <c r="J66" i="3"/>
  <c r="J66" i="6" s="1"/>
  <c r="G36" i="3"/>
  <c r="G36" i="6" s="1"/>
  <c r="I36" i="3"/>
  <c r="I36" i="6" s="1"/>
  <c r="J36" i="3"/>
  <c r="J36" i="6" s="1"/>
  <c r="BM34" i="3"/>
  <c r="BM121" i="2"/>
  <c r="BM122" i="2" s="1"/>
  <c r="BR33" i="3"/>
  <c r="BR33" i="6" s="1"/>
  <c r="BL71" i="6" l="1"/>
  <c r="BM70" i="3"/>
  <c r="BM70" i="6" s="1"/>
  <c r="BL44" i="3"/>
  <c r="BM35" i="3"/>
  <c r="BM34" i="6"/>
  <c r="BK54" i="3"/>
  <c r="BK54" i="6" s="1"/>
  <c r="BK52" i="6"/>
  <c r="G33" i="3"/>
  <c r="G33" i="6" s="1"/>
  <c r="I33" i="3"/>
  <c r="I33" i="6" s="1"/>
  <c r="J33" i="3"/>
  <c r="J33" i="6" s="1"/>
  <c r="BL57" i="3"/>
  <c r="BM144" i="2"/>
  <c r="BM49" i="3"/>
  <c r="BN117" i="2"/>
  <c r="BM65" i="3"/>
  <c r="J48" i="3"/>
  <c r="J48" i="6" s="1"/>
  <c r="BL58" i="3" l="1"/>
  <c r="BL58" i="6" s="1"/>
  <c r="BL57" i="6"/>
  <c r="BM50" i="3"/>
  <c r="BM50" i="6" s="1"/>
  <c r="BM49" i="6"/>
  <c r="BM37" i="3"/>
  <c r="BM35" i="6"/>
  <c r="BL45" i="3"/>
  <c r="BL44" i="6"/>
  <c r="BM68" i="3"/>
  <c r="BM65" i="6"/>
  <c r="BN120" i="2"/>
  <c r="BN119" i="2"/>
  <c r="BM71" i="3" l="1"/>
  <c r="BM68" i="6"/>
  <c r="BL52" i="3"/>
  <c r="BL45" i="6"/>
  <c r="BM145" i="2"/>
  <c r="BM146" i="2" s="1"/>
  <c r="BM37" i="6"/>
  <c r="BN34" i="3"/>
  <c r="BN121" i="2"/>
  <c r="BN65" i="3"/>
  <c r="BN122" i="2"/>
  <c r="BN68" i="3" l="1"/>
  <c r="BN65" i="6"/>
  <c r="BL54" i="3"/>
  <c r="BL54" i="6" s="1"/>
  <c r="BL52" i="6"/>
  <c r="BN35" i="3"/>
  <c r="BN34" i="6"/>
  <c r="BM57" i="3"/>
  <c r="BN144" i="2"/>
  <c r="BM71" i="6"/>
  <c r="BN70" i="3"/>
  <c r="BN70" i="6" s="1"/>
  <c r="BM44" i="3"/>
  <c r="BN49" i="3"/>
  <c r="BO117" i="2"/>
  <c r="BM45" i="3" l="1"/>
  <c r="BM44" i="6"/>
  <c r="BN37" i="3"/>
  <c r="BN35" i="6"/>
  <c r="BN50" i="3"/>
  <c r="BN50" i="6" s="1"/>
  <c r="BN49" i="6"/>
  <c r="BM58" i="3"/>
  <c r="BM58" i="6" s="1"/>
  <c r="BM57" i="6"/>
  <c r="BN71" i="3"/>
  <c r="BN68" i="6"/>
  <c r="BO119" i="2"/>
  <c r="BO120" i="2"/>
  <c r="BN71" i="6" l="1"/>
  <c r="BO70" i="3"/>
  <c r="BO70" i="6" s="1"/>
  <c r="BN44" i="3"/>
  <c r="BN145" i="2"/>
  <c r="BN146" i="2" s="1"/>
  <c r="BN37" i="6"/>
  <c r="BM52" i="3"/>
  <c r="BM45" i="6"/>
  <c r="BO34" i="3"/>
  <c r="BO121" i="2"/>
  <c r="BO65" i="3" s="1"/>
  <c r="BO68" i="3" l="1"/>
  <c r="BO65" i="6"/>
  <c r="BM54" i="3"/>
  <c r="BM54" i="6" s="1"/>
  <c r="BM52" i="6"/>
  <c r="BO35" i="3"/>
  <c r="BO34" i="6"/>
  <c r="BO144" i="2"/>
  <c r="BN57" i="3"/>
  <c r="BN45" i="3"/>
  <c r="BN44" i="6"/>
  <c r="BO122" i="2"/>
  <c r="BN58" i="3" l="1"/>
  <c r="BN58" i="6" s="1"/>
  <c r="BN57" i="6"/>
  <c r="BO37" i="3"/>
  <c r="BO35" i="6"/>
  <c r="BN52" i="3"/>
  <c r="BN45" i="6"/>
  <c r="BO71" i="3"/>
  <c r="BO68" i="6"/>
  <c r="BO49" i="3"/>
  <c r="BP117" i="2"/>
  <c r="BO145" i="2" l="1"/>
  <c r="BO146" i="2" s="1"/>
  <c r="BO37" i="6"/>
  <c r="BO50" i="3"/>
  <c r="BO50" i="6" s="1"/>
  <c r="BO49" i="6"/>
  <c r="BO71" i="6"/>
  <c r="BO44" i="3"/>
  <c r="BP70" i="3"/>
  <c r="BP70" i="6" s="1"/>
  <c r="BN54" i="3"/>
  <c r="BN54" i="6" s="1"/>
  <c r="BN52" i="6"/>
  <c r="BP120" i="2"/>
  <c r="BP119" i="2"/>
  <c r="BO45" i="3" l="1"/>
  <c r="BO44" i="6"/>
  <c r="BP144" i="2"/>
  <c r="BO57" i="3"/>
  <c r="BP34" i="3"/>
  <c r="BP121" i="2"/>
  <c r="BP65" i="3" s="1"/>
  <c r="BP122" i="2"/>
  <c r="BP68" i="3" l="1"/>
  <c r="BP65" i="6"/>
  <c r="BP35" i="3"/>
  <c r="BP34" i="6"/>
  <c r="BO58" i="3"/>
  <c r="BO58" i="6" s="1"/>
  <c r="BO57" i="6"/>
  <c r="BO45" i="6"/>
  <c r="BO52" i="3"/>
  <c r="BP49" i="3"/>
  <c r="BQ117" i="2"/>
  <c r="BP50" i="3" l="1"/>
  <c r="BP50" i="6" s="1"/>
  <c r="BP49" i="6"/>
  <c r="BO54" i="3"/>
  <c r="BO54" i="6" s="1"/>
  <c r="BO52" i="6"/>
  <c r="BP37" i="3"/>
  <c r="BP35" i="6"/>
  <c r="BP71" i="3"/>
  <c r="BP68" i="6"/>
  <c r="BQ119" i="2"/>
  <c r="BQ120" i="2"/>
  <c r="BP71" i="6" l="1"/>
  <c r="BP44" i="3"/>
  <c r="BQ70" i="3"/>
  <c r="BQ70" i="6" s="1"/>
  <c r="BP145" i="2"/>
  <c r="BP146" i="2" s="1"/>
  <c r="BP37" i="6"/>
  <c r="BQ34" i="3"/>
  <c r="BQ121" i="2"/>
  <c r="BQ122" i="2" s="1"/>
  <c r="BQ65" i="3"/>
  <c r="BQ68" i="3" l="1"/>
  <c r="BQ65" i="6"/>
  <c r="BP57" i="3"/>
  <c r="BQ144" i="2"/>
  <c r="BQ35" i="3"/>
  <c r="BQ34" i="6"/>
  <c r="BP45" i="3"/>
  <c r="BP44" i="6"/>
  <c r="BQ49" i="3"/>
  <c r="BR117" i="2"/>
  <c r="BP45" i="6" l="1"/>
  <c r="BP52" i="3"/>
  <c r="BQ50" i="3"/>
  <c r="BQ50" i="6" s="1"/>
  <c r="BQ49" i="6"/>
  <c r="BQ37" i="3"/>
  <c r="BQ35" i="6"/>
  <c r="BP58" i="3"/>
  <c r="BP58" i="6" s="1"/>
  <c r="BP57" i="6"/>
  <c r="BQ71" i="3"/>
  <c r="BQ68" i="6"/>
  <c r="BR119" i="2"/>
  <c r="BR120" i="2"/>
  <c r="BQ71" i="6" l="1"/>
  <c r="BR70" i="3"/>
  <c r="BR70" i="6" s="1"/>
  <c r="BQ44" i="3"/>
  <c r="BP54" i="3"/>
  <c r="BP54" i="6" s="1"/>
  <c r="BP52" i="6"/>
  <c r="BQ145" i="2"/>
  <c r="BQ146" i="2" s="1"/>
  <c r="BQ37" i="6"/>
  <c r="BR34" i="3"/>
  <c r="BR34" i="6" s="1"/>
  <c r="BR121" i="2"/>
  <c r="BR65" i="3" s="1"/>
  <c r="BR65" i="6" s="1"/>
  <c r="BQ45" i="3" l="1"/>
  <c r="BQ44" i="6"/>
  <c r="BQ57" i="3"/>
  <c r="BR144" i="2"/>
  <c r="G65" i="3"/>
  <c r="BR68" i="3"/>
  <c r="I65" i="3"/>
  <c r="J65" i="3"/>
  <c r="BR122" i="2"/>
  <c r="BR49" i="3" s="1"/>
  <c r="BR49" i="6" s="1"/>
  <c r="G34" i="3"/>
  <c r="I34" i="3"/>
  <c r="J34" i="3"/>
  <c r="BR35" i="3"/>
  <c r="I35" i="3" l="1"/>
  <c r="I34" i="6"/>
  <c r="G35" i="3"/>
  <c r="G34" i="6"/>
  <c r="BR37" i="3"/>
  <c r="BR35" i="6"/>
  <c r="I68" i="3"/>
  <c r="I68" i="6" s="1"/>
  <c r="I65" i="6"/>
  <c r="J68" i="3"/>
  <c r="J68" i="6" s="1"/>
  <c r="J65" i="6"/>
  <c r="BR71" i="3"/>
  <c r="BR68" i="6"/>
  <c r="J35" i="3"/>
  <c r="J34" i="6"/>
  <c r="G68" i="3"/>
  <c r="G65" i="6"/>
  <c r="BQ58" i="3"/>
  <c r="BQ58" i="6" s="1"/>
  <c r="BQ57" i="6"/>
  <c r="BQ52" i="3"/>
  <c r="BQ45" i="6"/>
  <c r="J49" i="3"/>
  <c r="BR50" i="3"/>
  <c r="BR50" i="6" s="1"/>
  <c r="G71" i="3" l="1"/>
  <c r="G68" i="6"/>
  <c r="G37" i="3"/>
  <c r="G35" i="6"/>
  <c r="BR44" i="3"/>
  <c r="BR71" i="6"/>
  <c r="BR145" i="2"/>
  <c r="BR146" i="2" s="1"/>
  <c r="BR57" i="3" s="1"/>
  <c r="BR37" i="6"/>
  <c r="J37" i="3"/>
  <c r="J37" i="6" s="1"/>
  <c r="J35" i="6"/>
  <c r="J50" i="3"/>
  <c r="J50" i="6" s="1"/>
  <c r="J49" i="6"/>
  <c r="BQ54" i="3"/>
  <c r="BQ54" i="6" s="1"/>
  <c r="BQ52" i="6"/>
  <c r="I37" i="3"/>
  <c r="I35" i="6"/>
  <c r="I76" i="3" l="1"/>
  <c r="I76" i="6" s="1"/>
  <c r="I37" i="6"/>
  <c r="BR57" i="6"/>
  <c r="BR58" i="3"/>
  <c r="BR58" i="6" s="1"/>
  <c r="J57" i="3"/>
  <c r="G76" i="3"/>
  <c r="G76" i="6" s="1"/>
  <c r="G37" i="6"/>
  <c r="BR44" i="6"/>
  <c r="BR45" i="3"/>
  <c r="E36" i="4" a="1"/>
  <c r="E36" i="4" s="1"/>
  <c r="J44" i="3"/>
  <c r="G71" i="6"/>
  <c r="G77" i="3"/>
  <c r="G77" i="6" s="1"/>
  <c r="H70" i="3"/>
  <c r="H71" i="3" l="1"/>
  <c r="H70" i="6"/>
  <c r="J45" i="3"/>
  <c r="J44" i="6"/>
  <c r="BR52" i="3"/>
  <c r="BR45" i="6"/>
  <c r="J57" i="6"/>
  <c r="J58" i="3"/>
  <c r="E33" i="4"/>
  <c r="J76" i="3"/>
  <c r="J76" i="6" s="1"/>
  <c r="J58" i="6" l="1"/>
  <c r="BR54" i="3"/>
  <c r="BR54" i="6" s="1"/>
  <c r="BR52" i="6"/>
  <c r="J45" i="6"/>
  <c r="J52" i="3"/>
  <c r="H71" i="6"/>
  <c r="I70" i="3"/>
  <c r="H77" i="3"/>
  <c r="H77" i="6" s="1"/>
  <c r="I71" i="3" l="1"/>
  <c r="I70" i="6"/>
  <c r="J54" i="3"/>
  <c r="J52" i="6"/>
  <c r="J54" i="6" l="1"/>
  <c r="J75" i="3"/>
  <c r="J75" i="6" s="1"/>
  <c r="I71" i="6"/>
  <c r="J70" i="3"/>
  <c r="I77" i="3"/>
  <c r="I77" i="6" s="1"/>
  <c r="J71" i="3" l="1"/>
  <c r="J70" i="6"/>
  <c r="J77" i="3" l="1"/>
  <c r="J77" i="6" s="1"/>
  <c r="J71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<sst xmlns="http://schemas.openxmlformats.org/spreadsheetml/2006/main" count="827" uniqueCount="156">
  <si>
    <t>[%]</t>
  </si>
  <si>
    <t>Annual Interest Rate</t>
  </si>
  <si>
    <t>Maturity Date</t>
  </si>
  <si>
    <t>Capital Drawdown Date</t>
  </si>
  <si>
    <t>[£'000]</t>
  </si>
  <si>
    <t>Capital Drawdown</t>
  </si>
  <si>
    <t>Loan</t>
  </si>
  <si>
    <t>Creditors Days</t>
  </si>
  <si>
    <t>Debtors Days</t>
  </si>
  <si>
    <t>Working Capital</t>
  </si>
  <si>
    <t>Depreciation Rate</t>
  </si>
  <si>
    <t>CAPEX</t>
  </si>
  <si>
    <t>Check</t>
  </si>
  <si>
    <t>Fixed Assets</t>
  </si>
  <si>
    <t>Tax Rate</t>
  </si>
  <si>
    <t>Overhead 5</t>
  </si>
  <si>
    <t>Overhead 4</t>
  </si>
  <si>
    <t>[% of Revenue]</t>
  </si>
  <si>
    <t>Overhead 3</t>
  </si>
  <si>
    <t>Overhead 2</t>
  </si>
  <si>
    <t xml:space="preserve">Overhead 1 </t>
  </si>
  <si>
    <t>CoS 5</t>
  </si>
  <si>
    <t>CoS 4</t>
  </si>
  <si>
    <t>CoS 3</t>
  </si>
  <si>
    <t xml:space="preserve">CoS 2 </t>
  </si>
  <si>
    <t xml:space="preserve">CoS 1 </t>
  </si>
  <si>
    <t>Revenue 3</t>
  </si>
  <si>
    <t>Revenue 2</t>
  </si>
  <si>
    <t>Revenue 1</t>
  </si>
  <si>
    <t>Seasonality</t>
  </si>
  <si>
    <t>P&amp;L Assumptions</t>
  </si>
  <si>
    <t>Input Assumptions</t>
  </si>
  <si>
    <t>December</t>
  </si>
  <si>
    <t>November</t>
  </si>
  <si>
    <t>October</t>
  </si>
  <si>
    <t>September</t>
  </si>
  <si>
    <t>August</t>
  </si>
  <si>
    <t>July</t>
  </si>
  <si>
    <t>June</t>
  </si>
  <si>
    <t>May</t>
  </si>
  <si>
    <t>April</t>
  </si>
  <si>
    <t>March</t>
  </si>
  <si>
    <t>February</t>
  </si>
  <si>
    <t>January</t>
  </si>
  <si>
    <t>Year 4</t>
  </si>
  <si>
    <t>Year 3</t>
  </si>
  <si>
    <t>Year 2</t>
  </si>
  <si>
    <t>Year 1</t>
  </si>
  <si>
    <t>Period</t>
  </si>
  <si>
    <t>First Forecast Month</t>
  </si>
  <si>
    <t>Timeline</t>
  </si>
  <si>
    <t>Inputs</t>
  </si>
  <si>
    <t>Profit in period</t>
  </si>
  <si>
    <t>Reserves</t>
  </si>
  <si>
    <t>Movement in Period</t>
  </si>
  <si>
    <t>Share Capital</t>
  </si>
  <si>
    <t>Cash</t>
  </si>
  <si>
    <t>Charge</t>
  </si>
  <si>
    <t>PBT</t>
  </si>
  <si>
    <t>Tax</t>
  </si>
  <si>
    <t>Interest Paid</t>
  </si>
  <si>
    <t>Interest Charged</t>
  </si>
  <si>
    <t>Capital Repaid</t>
  </si>
  <si>
    <t>Capital Drawn</t>
  </si>
  <si>
    <t>Monthly Interest</t>
  </si>
  <si>
    <t>Annual Interest</t>
  </si>
  <si>
    <t>Period Count</t>
  </si>
  <si>
    <t>Drawdown Date</t>
  </si>
  <si>
    <t>Amount</t>
  </si>
  <si>
    <t>Costs</t>
  </si>
  <si>
    <t>Creditor Days</t>
  </si>
  <si>
    <t>Days in Period</t>
  </si>
  <si>
    <t>Creditors</t>
  </si>
  <si>
    <t>Sales</t>
  </si>
  <si>
    <t>Trade Debtor Days</t>
  </si>
  <si>
    <t>Debtors</t>
  </si>
  <si>
    <t>Fixed Assets c/f</t>
  </si>
  <si>
    <t>Depreciation</t>
  </si>
  <si>
    <t>Fixed Assets b/f</t>
  </si>
  <si>
    <t>CAPEX Seasonality</t>
  </si>
  <si>
    <t>CAPEX £</t>
  </si>
  <si>
    <t>Total Overheads</t>
  </si>
  <si>
    <t>Overheads Calculated</t>
  </si>
  <si>
    <t>Overhead Seasonality</t>
  </si>
  <si>
    <t>Overhead £</t>
  </si>
  <si>
    <t>Overhead %</t>
  </si>
  <si>
    <t>Total COS</t>
  </si>
  <si>
    <t>COS Calculated</t>
  </si>
  <si>
    <t>COS %</t>
  </si>
  <si>
    <t>COS</t>
  </si>
  <si>
    <t>Total Revenue</t>
  </si>
  <si>
    <t>Revenue Calculated</t>
  </si>
  <si>
    <t>Revenue Seasonality</t>
  </si>
  <si>
    <t>Revenue Call Ups</t>
  </si>
  <si>
    <t>Revenue</t>
  </si>
  <si>
    <t>Workings</t>
  </si>
  <si>
    <t>£'000</t>
  </si>
  <si>
    <t>Rounding</t>
  </si>
  <si>
    <t>Calendar Month</t>
  </si>
  <si>
    <t>OB Period</t>
  </si>
  <si>
    <t>End Date</t>
  </si>
  <si>
    <t>Start Date</t>
  </si>
  <si>
    <t>Year</t>
  </si>
  <si>
    <t>Calculations</t>
  </si>
  <si>
    <t>Cashflow matches balance Sheet</t>
  </si>
  <si>
    <t>Reserves matches P&amp;L</t>
  </si>
  <si>
    <t>Balance Sheet Balances</t>
  </si>
  <si>
    <t>Checks</t>
  </si>
  <si>
    <t>Cash c/f</t>
  </si>
  <si>
    <t>Cash b/f</t>
  </si>
  <si>
    <t>Net Cashflow</t>
  </si>
  <si>
    <t>Movement in Share Capital</t>
  </si>
  <si>
    <t>Payment to Tax</t>
  </si>
  <si>
    <t>Payment to Loans</t>
  </si>
  <si>
    <t>Payment to CAPEX</t>
  </si>
  <si>
    <t>Payment to Creditors</t>
  </si>
  <si>
    <t>Receipts from Debtors</t>
  </si>
  <si>
    <t>Cashflow</t>
  </si>
  <si>
    <t>Shareholders Funds</t>
  </si>
  <si>
    <t>Retained Earnings</t>
  </si>
  <si>
    <t>Net Assets</t>
  </si>
  <si>
    <t>Net Current Assets</t>
  </si>
  <si>
    <t>Current Liabilities</t>
  </si>
  <si>
    <t>Loans</t>
  </si>
  <si>
    <t>Current Assets</t>
  </si>
  <si>
    <t>Balance Sheet</t>
  </si>
  <si>
    <t>PAT</t>
  </si>
  <si>
    <t>Interest</t>
  </si>
  <si>
    <t>EBIT Pct</t>
  </si>
  <si>
    <t>EBIT</t>
  </si>
  <si>
    <t>Overhead 1</t>
  </si>
  <si>
    <t>Gross Margin Pct</t>
  </si>
  <si>
    <t>Gross Margin</t>
  </si>
  <si>
    <t>COS 5</t>
  </si>
  <si>
    <t>COS 4</t>
  </si>
  <si>
    <t>COS 3</t>
  </si>
  <si>
    <t>COS 2</t>
  </si>
  <si>
    <t xml:space="preserve">COS 1 </t>
  </si>
  <si>
    <t>P&amp;L</t>
  </si>
  <si>
    <t>Financial Statements</t>
  </si>
  <si>
    <t>Period End</t>
  </si>
  <si>
    <t>Period Start</t>
  </si>
  <si>
    <t>Outputs</t>
  </si>
  <si>
    <t>Closing FA Balance</t>
  </si>
  <si>
    <t>Year 5 GP%</t>
  </si>
  <si>
    <t>Closing RE</t>
  </si>
  <si>
    <t>Loan Drawdown</t>
  </si>
  <si>
    <t>Cloud</t>
  </si>
  <si>
    <t>In House</t>
  </si>
  <si>
    <t>Base Case</t>
  </si>
  <si>
    <t>[text]</t>
  </si>
  <si>
    <t>Scenario Name</t>
  </si>
  <si>
    <t>Live</t>
  </si>
  <si>
    <t>Selected Scenario</t>
  </si>
  <si>
    <t>Dashboard</t>
  </si>
  <si>
    <t xml:space="preserve">End of Sheet                                                                                                                             End of Sheet                                                                                                                             End of Sheet                                                                                                                             End of Sheet                                                                                                                             End of Sheet                                                                                                                             End of Sheet                                                                                                                             End of Sheet                                                                                                                             End of Sheet                                                                                                                             End of Sheet                                                                                                                             End of Sheet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</si>
</sst>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\ ;\(#,##0\);\-\ "/>
    <numFmt numFmtId="165" formatCode="0.0%\ ;\(0.0%\);\-\ "/>
    <numFmt numFmtId="166" formatCode="#,##0_);\(#,##0\);\-_)"/>
    <numFmt numFmtId="167" formatCode="dd/mm/yy;@"/>
    <numFmt numFmtId="168" formatCode="0%;\(0%\);\-\ "/>
  </numFmts>
  <fonts count="14" x14ac:knownFonts="1"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FFFFFF"/>
      <name val="Calibri"/>
      <family val="2"/>
    </font>
    <font>
      <sz val="10"/>
      <color rgb="FF0000FF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rgb="FF000000"/>
      <name val="Calibri"/>
      <family val="2"/>
      <scheme val="minor"/>
    </font>
    <font>
      <i/>
      <sz val="10"/>
      <color theme="0" tint="-0.34998626667073579"/>
      <name val="Calibri"/>
      <family val="2"/>
      <scheme val="minor"/>
    </font>
    <font>
      <b/>
      <sz val="12"/>
      <color rgb="FFFFFFFF"/>
      <name val="Calibri"/>
      <family val="2"/>
    </font>
    <font>
      <sz val="10"/>
      <color rgb="FF002138"/>
      <name val="Calibri"/>
      <family val="2"/>
    </font>
    <font>
      <b/>
      <sz val="10"/>
      <color theme="1"/>
      <name val="Calibri"/>
      <family val="2"/>
      <scheme val="minor"/>
    </font>
    <font>
      <sz val="8"/>
      <color rgb="FF002138"/>
      <name val="Calibri"/>
      <family val="2"/>
    </font>
    <font>
      <b/>
      <sz val="8"/>
      <color rgb="FF002138"/>
      <name val="Calibri"/>
      <family val="2"/>
    </font>
    <font>
      <sz val="10"/>
      <color rgb="FF00206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5"/>
      </patternFill>
    </fill>
    <fill>
      <patternFill patternType="solid">
        <fgColor rgb="FF66C3EB"/>
        <bgColor indexed="64"/>
      </patternFill>
    </fill>
    <fill>
      <patternFill patternType="solid">
        <fgColor rgb="FFFFFFD2"/>
        <bgColor indexed="64"/>
      </patternFill>
    </fill>
    <fill>
      <patternFill patternType="solid">
        <fgColor rgb="FFE2EDD7"/>
        <bgColor indexed="64"/>
      </patternFill>
    </fill>
    <fill>
      <patternFill patternType="solid">
        <fgColor rgb="FF8BC385"/>
        <bgColor indexed="64"/>
      </patternFill>
    </fill>
    <fill>
      <patternFill patternType="solid">
        <fgColor rgb="FF009CDE"/>
        <bgColor indexed="64"/>
      </patternFill>
    </fill>
    <fill>
      <patternFill patternType="solid">
        <fgColor rgb="FFECF0F4"/>
        <bgColor indexed="64"/>
      </patternFill>
    </fill>
    <fill>
      <patternFill patternType="solid">
        <fgColor rgb="FFE7F7FE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66C3EB"/>
      </left>
      <right/>
      <top style="thin">
        <color rgb="FF66C3EB"/>
      </top>
      <bottom style="thin">
        <color rgb="FF66C3EB"/>
      </bottom>
      <diagonal/>
    </border>
    <border>
      <left style="hair">
        <color rgb="FF5BD2FF"/>
      </left>
      <right style="hair">
        <color rgb="FF5BD2FF"/>
      </right>
      <top style="hair">
        <color rgb="FF5BD2FF"/>
      </top>
      <bottom style="hair">
        <color rgb="FF5BD2FF"/>
      </bottom>
      <diagonal/>
    </border>
    <border>
      <left style="hair">
        <color rgb="FF33B9F2"/>
      </left>
      <right style="hair">
        <color rgb="FF33B9F2"/>
      </right>
      <top style="hair">
        <color rgb="FF33B9F2"/>
      </top>
      <bottom style="hair">
        <color rgb="FF33B9F2"/>
      </bottom>
      <diagonal/>
    </border>
    <border>
      <left style="thin">
        <color rgb="FF8BC385"/>
      </left>
      <right/>
      <top style="thin">
        <color rgb="FF8BC385"/>
      </top>
      <bottom/>
      <diagonal/>
    </border>
    <border>
      <left style="thin">
        <color rgb="FF009CDE"/>
      </left>
      <right/>
      <top style="thin">
        <color rgb="FF009CDE"/>
      </top>
      <bottom style="thin">
        <color rgb="FF009CDE"/>
      </bottom>
      <diagonal/>
    </border>
    <border>
      <left style="hair">
        <color rgb="FF0082B3"/>
      </left>
      <right style="hair">
        <color rgb="FF0082B3"/>
      </right>
      <top style="thin">
        <color rgb="FF0082B3"/>
      </top>
      <bottom style="hair">
        <color rgb="FF0082B3"/>
      </bottom>
      <diagonal/>
    </border>
    <border>
      <left style="hair">
        <color rgb="FF0082B3"/>
      </left>
      <right style="hair">
        <color rgb="FF0082B3"/>
      </right>
      <top style="hair">
        <color rgb="FF0082B3"/>
      </top>
      <bottom style="hair">
        <color rgb="FF0082B3"/>
      </bottom>
      <diagonal/>
    </border>
  </borders>
  <cellStyleXfs count="15">
    <xf numFmtId="0" fontId="0" fillId="0" borderId="0"/>
    <xf numFmtId="0" fontId="8" fillId="8" borderId="6" applyNumberFormat="0" applyAlignment="0" applyProtection="0"/>
    <xf numFmtId="0" fontId="3" fillId="4" borderId="2" applyNumberFormat="0" applyAlignment="0" applyProtection="0"/>
    <xf numFmtId="0" fontId="3" fillId="7" borderId="5" applyNumberFormat="0" applyAlignment="0" applyProtection="0"/>
    <xf numFmtId="0" fontId="2" fillId="2" borderId="1" applyNumberFormat="0" applyFont="0" applyAlignment="0" applyProtection="0"/>
    <xf numFmtId="0" fontId="1" fillId="3" borderId="0" applyNumberFormat="0" applyBorder="0" applyAlignment="0" applyProtection="0"/>
    <xf numFmtId="164" fontId="4" fillId="5" borderId="3" applyAlignment="0" applyProtection="0"/>
    <xf numFmtId="164" fontId="6" fillId="6" borderId="4" applyAlignment="0" applyProtection="0"/>
    <xf numFmtId="0" fontId="9" fillId="9" borderId="7" applyNumberFormat="0" applyAlignment="0" applyProtection="0"/>
    <xf numFmtId="166" fontId="9" fillId="9" borderId="8" applyAlignment="0"/>
    <xf numFmtId="0" fontId="9" fillId="9" borderId="8" applyNumberFormat="0" applyAlignment="0" applyProtection="0"/>
    <xf numFmtId="166" fontId="2" fillId="9" borderId="8">
      <alignment vertical="center"/>
    </xf>
    <xf numFmtId="0" fontId="11" fillId="0" borderId="0" applyNumberFormat="0" applyAlignment="0" applyProtection="0"/>
    <xf numFmtId="0" fontId="13" fillId="10" borderId="3" applyNumberFormat="0" applyAlignment="0" applyProtection="0"/>
    <xf numFmtId="9" fontId="2" fillId="0" borderId="0" applyFont="0" applyFill="0" applyBorder="0" applyAlignment="0" applyProtection="0"/>
  </cellStyleXfs>
  <cellXfs count="51">
    <xf numFmtId="0" fontId="0" fillId="0" borderId="0" xfId="0"/>
    <xf numFmtId="164" fontId="0" fillId="0" borderId="0" xfId="0" applyNumberFormat="1"/>
    <xf numFmtId="164" fontId="3" fillId="4" borderId="2" xfId="2" applyNumberFormat="1"/>
    <xf numFmtId="165" fontId="4" fillId="5" borderId="3" xfId="6" applyNumberFormat="1"/>
    <xf numFmtId="14" fontId="4" fillId="5" borderId="3" xfId="6" applyNumberFormat="1"/>
    <xf numFmtId="164" fontId="5" fillId="0" borderId="0" xfId="0" applyNumberFormat="1" applyFont="1"/>
    <xf numFmtId="164" fontId="6" fillId="6" borderId="4" xfId="7"/>
    <xf numFmtId="164" fontId="3" fillId="7" borderId="5" xfId="3" applyNumberFormat="1"/>
    <xf numFmtId="164" fontId="4" fillId="5" borderId="3" xfId="6"/>
    <xf numFmtId="164" fontId="7" fillId="0" borderId="0" xfId="0" applyNumberFormat="1" applyFont="1"/>
    <xf numFmtId="166" fontId="6" fillId="6" borderId="4" xfId="7" applyNumberFormat="1" applyAlignment="1">
      <alignment vertical="center"/>
    </xf>
    <xf numFmtId="164" fontId="0" fillId="0" borderId="0" xfId="0" applyNumberFormat="1" applyAlignment="1">
      <alignment horizontal="center"/>
    </xf>
    <xf numFmtId="0" fontId="4" fillId="5" borderId="3" xfId="6" applyNumberFormat="1" applyAlignment="1">
      <alignment horizontal="center"/>
    </xf>
    <xf numFmtId="164" fontId="0" fillId="0" borderId="0" xfId="0" applyNumberFormat="1" applyAlignment="1">
      <alignment horizontal="right"/>
    </xf>
    <xf numFmtId="0" fontId="1" fillId="3" borderId="0" xfId="5" applyAlignment="1">
      <alignment vertical="center"/>
    </xf>
    <xf numFmtId="0" fontId="1" fillId="3" borderId="0" xfId="5" applyAlignment="1">
      <alignment horizontal="left" vertical="center"/>
    </xf>
    <xf numFmtId="164" fontId="8" fillId="8" borderId="6" xfId="1" applyNumberFormat="1"/>
    <xf numFmtId="164" fontId="9" fillId="9" borderId="7" xfId="8" applyNumberFormat="1"/>
    <xf numFmtId="166" fontId="9" fillId="9" borderId="8" xfId="9"/>
    <xf numFmtId="164" fontId="9" fillId="9" borderId="8" xfId="10" applyNumberFormat="1"/>
    <xf numFmtId="10" fontId="9" fillId="9" borderId="8" xfId="10" applyNumberFormat="1"/>
    <xf numFmtId="10" fontId="6" fillId="6" borderId="4" xfId="7" applyNumberFormat="1"/>
    <xf numFmtId="10" fontId="9" fillId="9" borderId="8" xfId="9" applyNumberFormat="1"/>
    <xf numFmtId="14" fontId="6" fillId="6" borderId="4" xfId="7" applyNumberFormat="1"/>
    <xf numFmtId="0" fontId="9" fillId="9" borderId="8" xfId="10" applyNumberFormat="1"/>
    <xf numFmtId="0" fontId="9" fillId="2" borderId="1" xfId="4" applyNumberFormat="1" applyFont="1"/>
    <xf numFmtId="0" fontId="8" fillId="8" borderId="6" xfId="1"/>
    <xf numFmtId="164" fontId="10" fillId="0" borderId="0" xfId="0" applyNumberFormat="1" applyFont="1"/>
    <xf numFmtId="0" fontId="10" fillId="0" borderId="0" xfId="0" applyFont="1"/>
    <xf numFmtId="164" fontId="6" fillId="6" borderId="4" xfId="7" applyAlignment="1">
      <alignment horizontal="center"/>
    </xf>
    <xf numFmtId="164" fontId="9" fillId="9" borderId="8" xfId="10" applyNumberFormat="1" applyAlignment="1">
      <alignment horizontal="center"/>
    </xf>
    <xf numFmtId="14" fontId="9" fillId="9" borderId="8" xfId="10" applyNumberFormat="1"/>
    <xf numFmtId="14" fontId="9" fillId="9" borderId="8" xfId="9" applyNumberFormat="1"/>
    <xf numFmtId="0" fontId="9" fillId="9" borderId="8" xfId="10" applyNumberFormat="1" applyAlignment="1">
      <alignment horizontal="center"/>
    </xf>
    <xf numFmtId="0" fontId="6" fillId="6" borderId="4" xfId="7" applyNumberFormat="1" applyAlignment="1">
      <alignment horizontal="center"/>
    </xf>
    <xf numFmtId="165" fontId="2" fillId="9" borderId="8" xfId="11" applyNumberFormat="1">
      <alignment vertical="center"/>
    </xf>
    <xf numFmtId="0" fontId="12" fillId="0" borderId="0" xfId="12" applyNumberFormat="1" applyFont="1" applyAlignment="1">
      <alignment horizontal="center"/>
    </xf>
    <xf numFmtId="164" fontId="10" fillId="0" borderId="0" xfId="0" applyNumberFormat="1" applyFont="1" applyAlignment="1">
      <alignment horizontal="center"/>
    </xf>
    <xf numFmtId="166" fontId="2" fillId="9" borderId="8" xfId="11">
      <alignment vertical="center"/>
    </xf>
    <xf numFmtId="167" fontId="6" fillId="6" borderId="4" xfId="7" applyNumberFormat="1"/>
    <xf numFmtId="10" fontId="2" fillId="9" borderId="8" xfId="11" applyNumberFormat="1">
      <alignment vertical="center"/>
    </xf>
    <xf numFmtId="0" fontId="13" fillId="10" borderId="3" xfId="13"/>
    <xf numFmtId="0" fontId="4" fillId="5" borderId="3" xfId="6" applyNumberFormat="1"/>
    <xf numFmtId="166" fontId="13" fillId="10" borderId="3" xfId="13" applyNumberFormat="1" applyAlignment="1">
      <alignment vertical="center"/>
    </xf>
    <xf numFmtId="168" fontId="9" fillId="9" borderId="8" xfId="14" applyNumberFormat="1" applyFont="1" applyFill="1" applyBorder="1"/>
    <xf numFmtId="168" fontId="0" fillId="0" borderId="0" xfId="14" applyNumberFormat="1" applyFont="1"/>
    <xf numFmtId="168" fontId="6" fillId="6" borderId="4" xfId="14" applyNumberFormat="1" applyFont="1" applyFill="1" applyBorder="1"/>
    <xf numFmtId="168" fontId="9" fillId="9" borderId="7" xfId="14" applyNumberFormat="1" applyFont="1" applyFill="1" applyBorder="1"/>
    <xf numFmtId="168" fontId="2" fillId="9" borderId="8" xfId="14" applyNumberFormat="1" applyFill="1" applyBorder="1" applyAlignment="1">
      <alignment vertical="center"/>
    </xf>
    <xf numFmtId="168" fontId="3" fillId="7" borderId="5" xfId="14" applyNumberFormat="1" applyFont="1" applyFill="1" applyBorder="1"/>
    <xf numFmtId="168" fontId="3" fillId="4" borderId="2" xfId="14" applyNumberFormat="1" applyFont="1" applyFill="1" applyBorder="1"/>
  </cellXfs>
  <cellStyles count="15">
    <cellStyle name="Accent2" xfId="5" builtinId="33"/>
    <cellStyle name="Blank" xfId="12" xr:uid="{B1966201-58EF-40AF-922E-8BDD7942AB69}"/>
    <cellStyle name="Calculation - #" xfId="9" xr:uid="{D82A290B-438B-4FD3-8A9F-18E140108C7E}"/>
    <cellStyle name="Calculation Cell" xfId="10" xr:uid="{C0D397D7-65CA-45DD-90CA-5915397865E1}"/>
    <cellStyle name="Calculation Cell Total" xfId="8" xr:uid="{80274C41-48B5-49A1-856A-07EFDD02D950}"/>
    <cellStyle name="Call Up Data" xfId="7" xr:uid="{2C4B8D8D-541B-4BAE-8A94-7868C93885BB}"/>
    <cellStyle name="Heading 1" xfId="1" builtinId="16"/>
    <cellStyle name="Heading 2" xfId="2" builtinId="17"/>
    <cellStyle name="Heading 4" xfId="3" builtinId="19"/>
    <cellStyle name="Input Data" xfId="6" xr:uid="{BD396A73-A675-45CB-ACD4-B3801A58B0EB}"/>
    <cellStyle name="Normal" xfId="0" builtinId="0"/>
    <cellStyle name="Note" xfId="4" builtinId="10"/>
    <cellStyle name="Output data" xfId="13" xr:uid="{1D7EC26E-6CE9-4C88-A9A5-0E9023877530}"/>
    <cellStyle name="Percent" xfId="14" builtinId="5"/>
    <cellStyle name="RSM_Calc" xfId="11" xr:uid="{F5F7C36F-EC04-4960-8185-FEED58934BA4}"/>
  </cellStyles>
  <dxfs count="0"/>
  <tableStyles count="0" defaultTableStyle="TableStyleMedium2" defaultPivotStyle="PivotStyleLight16"/>
  <colors>
    <mruColors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Monthly Cash by Scenario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5447927499628583E-2"/>
          <c:y val="6.5016730051600691E-2"/>
          <c:w val="0.93426047730311579"/>
          <c:h val="0.79745425545059367"/>
        </c:manualLayout>
      </c:layout>
      <c:lineChart>
        <c:grouping val="standard"/>
        <c:varyColors val="0"/>
        <c:ser>
          <c:idx val="0"/>
          <c:order val="0"/>
          <c:tx>
            <c:strRef>
              <c:f>Dashboard!$F$32</c:f>
              <c:strCache>
                <c:ptCount val="1"/>
                <c:pt idx="0">
                  <c:v>1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Dashboard!$C$36:$C$83</c:f>
              <c:numCache>
                <c:formatCode>dd/mm/yy;@</c:formatCode>
                <c:ptCount val="48"/>
                <c:pt idx="0">
                  <c:v>44957</c:v>
                </c:pt>
                <c:pt idx="1">
                  <c:v>44985</c:v>
                </c:pt>
                <c:pt idx="2">
                  <c:v>45016</c:v>
                </c:pt>
                <c:pt idx="3">
                  <c:v>45046</c:v>
                </c:pt>
                <c:pt idx="4">
                  <c:v>45077</c:v>
                </c:pt>
                <c:pt idx="5">
                  <c:v>45107</c:v>
                </c:pt>
                <c:pt idx="6">
                  <c:v>45138</c:v>
                </c:pt>
                <c:pt idx="7">
                  <c:v>45169</c:v>
                </c:pt>
                <c:pt idx="8">
                  <c:v>45199</c:v>
                </c:pt>
                <c:pt idx="9">
                  <c:v>45230</c:v>
                </c:pt>
                <c:pt idx="10">
                  <c:v>45260</c:v>
                </c:pt>
                <c:pt idx="11">
                  <c:v>45291</c:v>
                </c:pt>
                <c:pt idx="12">
                  <c:v>45322</c:v>
                </c:pt>
                <c:pt idx="13">
                  <c:v>45351</c:v>
                </c:pt>
                <c:pt idx="14">
                  <c:v>45382</c:v>
                </c:pt>
                <c:pt idx="15">
                  <c:v>45412</c:v>
                </c:pt>
                <c:pt idx="16">
                  <c:v>45443</c:v>
                </c:pt>
                <c:pt idx="17">
                  <c:v>45473</c:v>
                </c:pt>
                <c:pt idx="18">
                  <c:v>45504</c:v>
                </c:pt>
                <c:pt idx="19">
                  <c:v>45535</c:v>
                </c:pt>
                <c:pt idx="20">
                  <c:v>45565</c:v>
                </c:pt>
                <c:pt idx="21">
                  <c:v>45596</c:v>
                </c:pt>
                <c:pt idx="22">
                  <c:v>45626</c:v>
                </c:pt>
                <c:pt idx="23">
                  <c:v>45657</c:v>
                </c:pt>
                <c:pt idx="24">
                  <c:v>45688</c:v>
                </c:pt>
                <c:pt idx="25">
                  <c:v>45716</c:v>
                </c:pt>
                <c:pt idx="26">
                  <c:v>45747</c:v>
                </c:pt>
                <c:pt idx="27">
                  <c:v>45777</c:v>
                </c:pt>
                <c:pt idx="28">
                  <c:v>45808</c:v>
                </c:pt>
                <c:pt idx="29">
                  <c:v>45838</c:v>
                </c:pt>
                <c:pt idx="30">
                  <c:v>45869</c:v>
                </c:pt>
                <c:pt idx="31">
                  <c:v>45900</c:v>
                </c:pt>
                <c:pt idx="32">
                  <c:v>45930</c:v>
                </c:pt>
                <c:pt idx="33">
                  <c:v>45961</c:v>
                </c:pt>
                <c:pt idx="34">
                  <c:v>45991</c:v>
                </c:pt>
                <c:pt idx="35">
                  <c:v>46022</c:v>
                </c:pt>
                <c:pt idx="36">
                  <c:v>46053</c:v>
                </c:pt>
                <c:pt idx="37">
                  <c:v>46081</c:v>
                </c:pt>
                <c:pt idx="38">
                  <c:v>46112</c:v>
                </c:pt>
                <c:pt idx="39">
                  <c:v>46142</c:v>
                </c:pt>
                <c:pt idx="40">
                  <c:v>46173</c:v>
                </c:pt>
                <c:pt idx="41">
                  <c:v>46203</c:v>
                </c:pt>
                <c:pt idx="42">
                  <c:v>46234</c:v>
                </c:pt>
                <c:pt idx="43">
                  <c:v>46265</c:v>
                </c:pt>
                <c:pt idx="44">
                  <c:v>46295</c:v>
                </c:pt>
                <c:pt idx="45">
                  <c:v>46326</c:v>
                </c:pt>
                <c:pt idx="46">
                  <c:v>46356</c:v>
                </c:pt>
                <c:pt idx="47">
                  <c:v>46387</c:v>
                </c:pt>
              </c:numCache>
            </c:numRef>
          </c:cat>
          <c:val>
            <c:numRef>
              <c:f>Dashboard!$F$36:$F$83</c:f>
              <c:numCache>
                <c:formatCode>#,##0_);\(#,##0\);\-_)</c:formatCode>
                <c:ptCount val="48"/>
                <c:pt idx="0">
                  <c:v>-9874.125</c:v>
                </c:pt>
                <c:pt idx="1">
                  <c:v>-5789.15</c:v>
                </c:pt>
                <c:pt idx="2">
                  <c:v>-5375.0967499999997</c:v>
                </c:pt>
                <c:pt idx="3">
                  <c:v>-4969.2125974999999</c:v>
                </c:pt>
                <c:pt idx="4">
                  <c:v>-4571.2524695749999</c:v>
                </c:pt>
                <c:pt idx="5">
                  <c:v>-4180.9786454877494</c:v>
                </c:pt>
                <c:pt idx="6">
                  <c:v>-3798.1605361231168</c:v>
                </c:pt>
                <c:pt idx="7">
                  <c:v>-3422.5744700394234</c:v>
                </c:pt>
                <c:pt idx="8">
                  <c:v>-3054.0034859382408</c:v>
                </c:pt>
                <c:pt idx="9">
                  <c:v>-2692.2371313600934</c:v>
                </c:pt>
                <c:pt idx="10">
                  <c:v>-2337.0712674192905</c:v>
                </c:pt>
                <c:pt idx="11">
                  <c:v>-1988.3078793967118</c:v>
                </c:pt>
                <c:pt idx="12">
                  <c:v>-1705.8423930148085</c:v>
                </c:pt>
                <c:pt idx="13">
                  <c:v>-714.90516289103016</c:v>
                </c:pt>
                <c:pt idx="14">
                  <c:v>128.10536699570264</c:v>
                </c:pt>
                <c:pt idx="15">
                  <c:v>965.44783098583355</c:v>
                </c:pt>
                <c:pt idx="16">
                  <c:v>1797.2922710562607</c:v>
                </c:pt>
                <c:pt idx="17">
                  <c:v>2623.8036279245748</c:v>
                </c:pt>
                <c:pt idx="18">
                  <c:v>3445.1418940868398</c:v>
                </c:pt>
                <c:pt idx="19">
                  <c:v>4261.4622622642364</c:v>
                </c:pt>
                <c:pt idx="20">
                  <c:v>5072.9152693963115</c:v>
                </c:pt>
                <c:pt idx="21">
                  <c:v>5879.6469363144242</c:v>
                </c:pt>
                <c:pt idx="22">
                  <c:v>6681.7989032249934</c:v>
                </c:pt>
                <c:pt idx="23">
                  <c:v>7479.5085611282457</c:v>
                </c:pt>
                <c:pt idx="24">
                  <c:v>8234.6716792943953</c:v>
                </c:pt>
                <c:pt idx="25">
                  <c:v>9440.3341955822325</c:v>
                </c:pt>
                <c:pt idx="26">
                  <c:v>10551.525669714767</c:v>
                </c:pt>
                <c:pt idx="27">
                  <c:v>11658.784399623324</c:v>
                </c:pt>
                <c:pt idx="28">
                  <c:v>12762.228367634625</c:v>
                </c:pt>
                <c:pt idx="29">
                  <c:v>13861.972016605587</c:v>
                </c:pt>
                <c:pt idx="30">
                  <c:v>14958.126356107419</c:v>
                </c:pt>
                <c:pt idx="31">
                  <c:v>16050.799065424197</c:v>
                </c:pt>
                <c:pt idx="32">
                  <c:v>17140.094593461472</c:v>
                </c:pt>
                <c:pt idx="33">
                  <c:v>18226.114255657627</c:v>
                </c:pt>
                <c:pt idx="34">
                  <c:v>19308.9563279879</c:v>
                </c:pt>
                <c:pt idx="35">
                  <c:v>20388.716138148266</c:v>
                </c:pt>
                <c:pt idx="36">
                  <c:v>21416.32365400382</c:v>
                </c:pt>
                <c:pt idx="37">
                  <c:v>23025.618569383707</c:v>
                </c:pt>
                <c:pt idx="38">
                  <c:v>24515.850387302198</c:v>
                </c:pt>
                <c:pt idx="39">
                  <c:v>26003.353500683133</c:v>
                </c:pt>
                <c:pt idx="40">
                  <c:v>27488.209770662641</c:v>
                </c:pt>
                <c:pt idx="41">
                  <c:v>28970.498602542764</c:v>
                </c:pt>
                <c:pt idx="42">
                  <c:v>30450.297019466481</c:v>
                </c:pt>
                <c:pt idx="43">
                  <c:v>31927.679733882487</c:v>
                </c:pt>
                <c:pt idx="44">
                  <c:v>33402.719216866011</c:v>
                </c:pt>
                <c:pt idx="45">
                  <c:v>34875.485765360034</c:v>
                </c:pt>
                <c:pt idx="46">
                  <c:v>36346.047567399233</c:v>
                </c:pt>
                <c:pt idx="47">
                  <c:v>37814.470765377257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174-49C3-9EAB-76435BD73A72}"/>
            </c:ext>
          </c:extLst>
        </c:ser>
        <c:ser>
          <c:idx val="1"/>
          <c:order val="1"/>
          <c:tx>
            <c:strRef>
              <c:f>Dashboard!$G$32</c:f>
              <c:strCache>
                <c:ptCount val="1"/>
                <c:pt idx="0">
                  <c:v>2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Dashboard!$C$36:$C$83</c:f>
              <c:numCache>
                <c:formatCode>dd/mm/yy;@</c:formatCode>
                <c:ptCount val="48"/>
                <c:pt idx="0">
                  <c:v>44957</c:v>
                </c:pt>
                <c:pt idx="1">
                  <c:v>44985</c:v>
                </c:pt>
                <c:pt idx="2">
                  <c:v>45016</c:v>
                </c:pt>
                <c:pt idx="3">
                  <c:v>45046</c:v>
                </c:pt>
                <c:pt idx="4">
                  <c:v>45077</c:v>
                </c:pt>
                <c:pt idx="5">
                  <c:v>45107</c:v>
                </c:pt>
                <c:pt idx="6">
                  <c:v>45138</c:v>
                </c:pt>
                <c:pt idx="7">
                  <c:v>45169</c:v>
                </c:pt>
                <c:pt idx="8">
                  <c:v>45199</c:v>
                </c:pt>
                <c:pt idx="9">
                  <c:v>45230</c:v>
                </c:pt>
                <c:pt idx="10">
                  <c:v>45260</c:v>
                </c:pt>
                <c:pt idx="11">
                  <c:v>45291</c:v>
                </c:pt>
                <c:pt idx="12">
                  <c:v>45322</c:v>
                </c:pt>
                <c:pt idx="13">
                  <c:v>45351</c:v>
                </c:pt>
                <c:pt idx="14">
                  <c:v>45382</c:v>
                </c:pt>
                <c:pt idx="15">
                  <c:v>45412</c:v>
                </c:pt>
                <c:pt idx="16">
                  <c:v>45443</c:v>
                </c:pt>
                <c:pt idx="17">
                  <c:v>45473</c:v>
                </c:pt>
                <c:pt idx="18">
                  <c:v>45504</c:v>
                </c:pt>
                <c:pt idx="19">
                  <c:v>45535</c:v>
                </c:pt>
                <c:pt idx="20">
                  <c:v>45565</c:v>
                </c:pt>
                <c:pt idx="21">
                  <c:v>45596</c:v>
                </c:pt>
                <c:pt idx="22">
                  <c:v>45626</c:v>
                </c:pt>
                <c:pt idx="23">
                  <c:v>45657</c:v>
                </c:pt>
                <c:pt idx="24">
                  <c:v>45688</c:v>
                </c:pt>
                <c:pt idx="25">
                  <c:v>45716</c:v>
                </c:pt>
                <c:pt idx="26">
                  <c:v>45747</c:v>
                </c:pt>
                <c:pt idx="27">
                  <c:v>45777</c:v>
                </c:pt>
                <c:pt idx="28">
                  <c:v>45808</c:v>
                </c:pt>
                <c:pt idx="29">
                  <c:v>45838</c:v>
                </c:pt>
                <c:pt idx="30">
                  <c:v>45869</c:v>
                </c:pt>
                <c:pt idx="31">
                  <c:v>45900</c:v>
                </c:pt>
                <c:pt idx="32">
                  <c:v>45930</c:v>
                </c:pt>
                <c:pt idx="33">
                  <c:v>45961</c:v>
                </c:pt>
                <c:pt idx="34">
                  <c:v>45991</c:v>
                </c:pt>
                <c:pt idx="35">
                  <c:v>46022</c:v>
                </c:pt>
                <c:pt idx="36">
                  <c:v>46053</c:v>
                </c:pt>
                <c:pt idx="37">
                  <c:v>46081</c:v>
                </c:pt>
                <c:pt idx="38">
                  <c:v>46112</c:v>
                </c:pt>
                <c:pt idx="39">
                  <c:v>46142</c:v>
                </c:pt>
                <c:pt idx="40">
                  <c:v>46173</c:v>
                </c:pt>
                <c:pt idx="41">
                  <c:v>46203</c:v>
                </c:pt>
                <c:pt idx="42">
                  <c:v>46234</c:v>
                </c:pt>
                <c:pt idx="43">
                  <c:v>46265</c:v>
                </c:pt>
                <c:pt idx="44">
                  <c:v>46295</c:v>
                </c:pt>
                <c:pt idx="45">
                  <c:v>46326</c:v>
                </c:pt>
                <c:pt idx="46">
                  <c:v>46356</c:v>
                </c:pt>
                <c:pt idx="47">
                  <c:v>46387</c:v>
                </c:pt>
              </c:numCache>
            </c:numRef>
          </c:cat>
          <c:val>
            <c:numRef>
              <c:f>Dashboard!$G$36:$G$83</c:f>
              <c:numCache>
                <c:formatCode>#,##0_);\(#,##0\);\-_)</c:formatCode>
                <c:ptCount val="48"/>
                <c:pt idx="0">
                  <c:v>-9984.9583333333321</c:v>
                </c:pt>
                <c:pt idx="1">
                  <c:v>-8526.3216305688748</c:v>
                </c:pt>
                <c:pt idx="2">
                  <c:v>-8672.1168444710856</c:v>
                </c:pt>
                <c:pt idx="3">
                  <c:v>-8842.4193508732969</c:v>
                </c:pt>
                <c:pt idx="4">
                  <c:v>-9036.4939310005066</c:v>
                </c:pt>
                <c:pt idx="5">
                  <c:v>-9253.6274226409678</c:v>
                </c:pt>
                <c:pt idx="6">
                  <c:v>-9493.1280584492815</c:v>
                </c:pt>
                <c:pt idx="7">
                  <c:v>-9754.3248241004112</c:v>
                </c:pt>
                <c:pt idx="8">
                  <c:v>-10036.566835699074</c:v>
                </c:pt>
                <c:pt idx="9">
                  <c:v>-10339.222735866842</c:v>
                </c:pt>
                <c:pt idx="10">
                  <c:v>-10661.680107946644</c:v>
                </c:pt>
                <c:pt idx="11">
                  <c:v>-11003.34490778112</c:v>
                </c:pt>
                <c:pt idx="12">
                  <c:v>-16409.478412537628</c:v>
                </c:pt>
                <c:pt idx="13">
                  <c:v>-16105.365852735173</c:v>
                </c:pt>
                <c:pt idx="14">
                  <c:v>-15961.708901977192</c:v>
                </c:pt>
                <c:pt idx="15">
                  <c:v>-15835.873058659017</c:v>
                </c:pt>
                <c:pt idx="16">
                  <c:v>-15727.323689557454</c:v>
                </c:pt>
                <c:pt idx="17">
                  <c:v>-15635.542200446003</c:v>
                </c:pt>
                <c:pt idx="18">
                  <c:v>-15560.025554924963</c:v>
                </c:pt>
                <c:pt idx="19">
                  <c:v>-15500.285807686621</c:v>
                </c:pt>
                <c:pt idx="20">
                  <c:v>-15455.849651782495</c:v>
                </c:pt>
                <c:pt idx="21">
                  <c:v>-15426.257979472559</c:v>
                </c:pt>
                <c:pt idx="22">
                  <c:v>-15411.065456248989</c:v>
                </c:pt>
                <c:pt idx="23">
                  <c:v>-15409.840107639191</c:v>
                </c:pt>
                <c:pt idx="24">
                  <c:v>-15966.695454502544</c:v>
                </c:pt>
                <c:pt idx="25">
                  <c:v>-11068.190849293325</c:v>
                </c:pt>
                <c:pt idx="26">
                  <c:v>-6273.6925489070509</c:v>
                </c:pt>
                <c:pt idx="27">
                  <c:v>-1492.3761975323641</c:v>
                </c:pt>
                <c:pt idx="28">
                  <c:v>3276.1536633010819</c:v>
                </c:pt>
                <c:pt idx="29">
                  <c:v>8032.2806283095242</c:v>
                </c:pt>
                <c:pt idx="30">
                  <c:v>12776.376784367712</c:v>
                </c:pt>
                <c:pt idx="31">
                  <c:v>17508.803055744156</c:v>
                </c:pt>
                <c:pt idx="32">
                  <c:v>22229.909538979307</c:v>
                </c:pt>
                <c:pt idx="33">
                  <c:v>26940.035827717402</c:v>
                </c:pt>
                <c:pt idx="34">
                  <c:v>31639.511327793356</c:v>
                </c:pt>
                <c:pt idx="35">
                  <c:v>36328.655562867032</c:v>
                </c:pt>
                <c:pt idx="36">
                  <c:v>35972.865970888495</c:v>
                </c:pt>
                <c:pt idx="37">
                  <c:v>41205.765691669316</c:v>
                </c:pt>
                <c:pt idx="38">
                  <c:v>46312.144170826708</c:v>
                </c:pt>
                <c:pt idx="39">
                  <c:v>51408.55954560938</c:v>
                </c:pt>
                <c:pt idx="40">
                  <c:v>56495.310709148573</c:v>
                </c:pt>
                <c:pt idx="41">
                  <c:v>61572.687587781591</c:v>
                </c:pt>
                <c:pt idx="42">
                  <c:v>66640.971410055616</c:v>
                </c:pt>
                <c:pt idx="43">
                  <c:v>71700.434967661422</c:v>
                </c:pt>
                <c:pt idx="44">
                  <c:v>76751.342868539054</c:v>
                </c:pt>
                <c:pt idx="45">
                  <c:v>81793.951782390359</c:v>
                </c:pt>
                <c:pt idx="46">
                  <c:v>86828.510678826118</c:v>
                </c:pt>
                <c:pt idx="47">
                  <c:v>91855.261058368807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174-49C3-9EAB-76435BD73A72}"/>
            </c:ext>
          </c:extLst>
        </c:ser>
        <c:ser>
          <c:idx val="2"/>
          <c:order val="2"/>
          <c:tx>
            <c:strRef>
              <c:f>Dashboard!$H$32</c:f>
              <c:strCache>
                <c:ptCount val="1"/>
                <c:pt idx="0">
                  <c:v>3 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Dashboard!$C$36:$C$83</c:f>
              <c:numCache>
                <c:formatCode>dd/mm/yy;@</c:formatCode>
                <c:ptCount val="48"/>
                <c:pt idx="0">
                  <c:v>44957</c:v>
                </c:pt>
                <c:pt idx="1">
                  <c:v>44985</c:v>
                </c:pt>
                <c:pt idx="2">
                  <c:v>45016</c:v>
                </c:pt>
                <c:pt idx="3">
                  <c:v>45046</c:v>
                </c:pt>
                <c:pt idx="4">
                  <c:v>45077</c:v>
                </c:pt>
                <c:pt idx="5">
                  <c:v>45107</c:v>
                </c:pt>
                <c:pt idx="6">
                  <c:v>45138</c:v>
                </c:pt>
                <c:pt idx="7">
                  <c:v>45169</c:v>
                </c:pt>
                <c:pt idx="8">
                  <c:v>45199</c:v>
                </c:pt>
                <c:pt idx="9">
                  <c:v>45230</c:v>
                </c:pt>
                <c:pt idx="10">
                  <c:v>45260</c:v>
                </c:pt>
                <c:pt idx="11">
                  <c:v>45291</c:v>
                </c:pt>
                <c:pt idx="12">
                  <c:v>45322</c:v>
                </c:pt>
                <c:pt idx="13">
                  <c:v>45351</c:v>
                </c:pt>
                <c:pt idx="14">
                  <c:v>45382</c:v>
                </c:pt>
                <c:pt idx="15">
                  <c:v>45412</c:v>
                </c:pt>
                <c:pt idx="16">
                  <c:v>45443</c:v>
                </c:pt>
                <c:pt idx="17">
                  <c:v>45473</c:v>
                </c:pt>
                <c:pt idx="18">
                  <c:v>45504</c:v>
                </c:pt>
                <c:pt idx="19">
                  <c:v>45535</c:v>
                </c:pt>
                <c:pt idx="20">
                  <c:v>45565</c:v>
                </c:pt>
                <c:pt idx="21">
                  <c:v>45596</c:v>
                </c:pt>
                <c:pt idx="22">
                  <c:v>45626</c:v>
                </c:pt>
                <c:pt idx="23">
                  <c:v>45657</c:v>
                </c:pt>
                <c:pt idx="24">
                  <c:v>45688</c:v>
                </c:pt>
                <c:pt idx="25">
                  <c:v>45716</c:v>
                </c:pt>
                <c:pt idx="26">
                  <c:v>45747</c:v>
                </c:pt>
                <c:pt idx="27">
                  <c:v>45777</c:v>
                </c:pt>
                <c:pt idx="28">
                  <c:v>45808</c:v>
                </c:pt>
                <c:pt idx="29">
                  <c:v>45838</c:v>
                </c:pt>
                <c:pt idx="30">
                  <c:v>45869</c:v>
                </c:pt>
                <c:pt idx="31">
                  <c:v>45900</c:v>
                </c:pt>
                <c:pt idx="32">
                  <c:v>45930</c:v>
                </c:pt>
                <c:pt idx="33">
                  <c:v>45961</c:v>
                </c:pt>
                <c:pt idx="34">
                  <c:v>45991</c:v>
                </c:pt>
                <c:pt idx="35">
                  <c:v>46022</c:v>
                </c:pt>
                <c:pt idx="36">
                  <c:v>46053</c:v>
                </c:pt>
                <c:pt idx="37">
                  <c:v>46081</c:v>
                </c:pt>
                <c:pt idx="38">
                  <c:v>46112</c:v>
                </c:pt>
                <c:pt idx="39">
                  <c:v>46142</c:v>
                </c:pt>
                <c:pt idx="40">
                  <c:v>46173</c:v>
                </c:pt>
                <c:pt idx="41">
                  <c:v>46203</c:v>
                </c:pt>
                <c:pt idx="42">
                  <c:v>46234</c:v>
                </c:pt>
                <c:pt idx="43">
                  <c:v>46265</c:v>
                </c:pt>
                <c:pt idx="44">
                  <c:v>46295</c:v>
                </c:pt>
                <c:pt idx="45">
                  <c:v>46326</c:v>
                </c:pt>
                <c:pt idx="46">
                  <c:v>46356</c:v>
                </c:pt>
                <c:pt idx="47">
                  <c:v>46387</c:v>
                </c:pt>
              </c:numCache>
            </c:numRef>
          </c:cat>
          <c:val>
            <c:numRef>
              <c:f>Dashboard!$H$36:$H$83</c:f>
              <c:numCache>
                <c:formatCode>#,##0_);\(#,##0\);\-_)</c:formatCode>
                <c:ptCount val="48"/>
                <c:pt idx="0">
                  <c:v>-9981</c:v>
                </c:pt>
                <c:pt idx="1">
                  <c:v>-5547.2749999999996</c:v>
                </c:pt>
                <c:pt idx="2">
                  <c:v>-4221.9717499999997</c:v>
                </c:pt>
                <c:pt idx="3">
                  <c:v>-2904.8375974999999</c:v>
                </c:pt>
                <c:pt idx="4">
                  <c:v>-1595.6274695749999</c:v>
                </c:pt>
                <c:pt idx="5">
                  <c:v>-294.10364548774987</c:v>
                </c:pt>
                <c:pt idx="6">
                  <c:v>999.96446387688275</c:v>
                </c:pt>
                <c:pt idx="7">
                  <c:v>2286.8005299605766</c:v>
                </c:pt>
                <c:pt idx="8">
                  <c:v>3566.6215140617596</c:v>
                </c:pt>
                <c:pt idx="9">
                  <c:v>4839.6378686399066</c:v>
                </c:pt>
                <c:pt idx="10">
                  <c:v>6106.053732580709</c:v>
                </c:pt>
                <c:pt idx="11">
                  <c:v>7366.0671206032875</c:v>
                </c:pt>
                <c:pt idx="12">
                  <c:v>8638.949273651855</c:v>
                </c:pt>
                <c:pt idx="13">
                  <c:v>10282.803170442299</c:v>
                </c:pt>
                <c:pt idx="14">
                  <c:v>11362.06370032903</c:v>
                </c:pt>
                <c:pt idx="15">
                  <c:v>12435.656164319158</c:v>
                </c:pt>
                <c:pt idx="16">
                  <c:v>13503.750604389583</c:v>
                </c:pt>
                <c:pt idx="17">
                  <c:v>14566.511961257895</c:v>
                </c:pt>
                <c:pt idx="18">
                  <c:v>15624.100227420156</c:v>
                </c:pt>
                <c:pt idx="19">
                  <c:v>16676.670595597552</c:v>
                </c:pt>
                <c:pt idx="20">
                  <c:v>17724.373602729625</c:v>
                </c:pt>
                <c:pt idx="21">
                  <c:v>18767.355269647735</c:v>
                </c:pt>
                <c:pt idx="22">
                  <c:v>19805.7572365583</c:v>
                </c:pt>
                <c:pt idx="23">
                  <c:v>20839.716894461551</c:v>
                </c:pt>
                <c:pt idx="24">
                  <c:v>21910.29667929437</c:v>
                </c:pt>
                <c:pt idx="25">
                  <c:v>23093.875862248871</c:v>
                </c:pt>
                <c:pt idx="26">
                  <c:v>23766.317336381406</c:v>
                </c:pt>
                <c:pt idx="27">
                  <c:v>24434.826066289967</c:v>
                </c:pt>
                <c:pt idx="28">
                  <c:v>25099.520034301269</c:v>
                </c:pt>
                <c:pt idx="29">
                  <c:v>25760.513683272235</c:v>
                </c:pt>
                <c:pt idx="30">
                  <c:v>26417.918022774069</c:v>
                </c:pt>
                <c:pt idx="31">
                  <c:v>27071.840732090848</c:v>
                </c:pt>
                <c:pt idx="32">
                  <c:v>27722.386260128125</c:v>
                </c:pt>
                <c:pt idx="33">
                  <c:v>28369.655922324284</c:v>
                </c:pt>
                <c:pt idx="34">
                  <c:v>29013.747994654557</c:v>
                </c:pt>
                <c:pt idx="35">
                  <c:v>29654.757804814923</c:v>
                </c:pt>
                <c:pt idx="36">
                  <c:v>30322.781987337141</c:v>
                </c:pt>
                <c:pt idx="37">
                  <c:v>31234.993569383696</c:v>
                </c:pt>
                <c:pt idx="38">
                  <c:v>31611.475387302184</c:v>
                </c:pt>
                <c:pt idx="39">
                  <c:v>31985.228500683119</c:v>
                </c:pt>
                <c:pt idx="40">
                  <c:v>32356.334770662626</c:v>
                </c:pt>
                <c:pt idx="41">
                  <c:v>32724.87360254275</c:v>
                </c:pt>
                <c:pt idx="42">
                  <c:v>33090.922019466467</c:v>
                </c:pt>
                <c:pt idx="43">
                  <c:v>33454.554733882476</c:v>
                </c:pt>
                <c:pt idx="44">
                  <c:v>33815.844216866004</c:v>
                </c:pt>
                <c:pt idx="45">
                  <c:v>34174.860765360027</c:v>
                </c:pt>
                <c:pt idx="46">
                  <c:v>34531.672567399226</c:v>
                </c:pt>
                <c:pt idx="47">
                  <c:v>34886.345765377249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174-49C3-9EAB-76435BD73A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3728080"/>
        <c:axId val="573730992"/>
      </c:lineChart>
      <c:dateAx>
        <c:axId val="573728080"/>
        <c:scaling>
          <c:orientation val="minMax"/>
        </c:scaling>
        <c:delete val="0"/>
        <c:axPos val="b"/>
        <c:numFmt formatCode="dd/mm/yy;@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3730992"/>
        <c:crosses val="autoZero"/>
        <c:auto val="1"/>
        <c:lblOffset val="100"/>
        <c:baseTimeUnit val="months"/>
      </c:dateAx>
      <c:valAx>
        <c:axId val="573730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\(#,##0\);\-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3728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Style="combo" dx="22" fmlaLink="Dashboard!$D$3" fmlaRange="Dashboard!$F$9:$F$11" noThreeD="1" sel="1" val="0"/>
</file>

<file path=xl/ctrlProps/ctrlProp2.xml><?xml version="1.0" encoding="utf-8"?>
<formControlPr xmlns="http://schemas.microsoft.com/office/spreadsheetml/2009/9/main" objectType="Drop" dropStyle="combo" dx="22" fmlaLink="Dashboard!$D$3" fmlaRange="Dashboard!$F$9:$F$11" noThreeD="1" sel="1" val="0"/>
</file>

<file path=xl/ctrlProps/ctrlProp3.xml><?xml version="1.0" encoding="utf-8"?>
<formControlPr xmlns="http://schemas.microsoft.com/office/spreadsheetml/2009/9/main" objectType="Drop" dropStyle="combo" dx="22" fmlaLink="Dashboard!$D$3" fmlaRange="Dashboard!$F$9:$F$11" noThreeD="1" sel="1" val="0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1066800</xdr:colOff>
          <xdr:row>5</xdr:row>
          <xdr:rowOff>47625</xdr:rowOff>
        </xdr:from>
        <xdr:to>
          <xdr:col>3</xdr:col>
          <xdr:colOff>876300</xdr:colOff>
          <xdr:row>7</xdr:row>
          <xdr:rowOff>19050</xdr:rowOff>
        </xdr:to>
        <xdr:sp macro="" textlink="">
          <xdr:nvSpPr>
            <xdr:cNvPr id="1025" name="Drop Dow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1447800</xdr:colOff>
          <xdr:row>4</xdr:row>
          <xdr:rowOff>0</xdr:rowOff>
        </xdr:from>
        <xdr:to>
          <xdr:col>3</xdr:col>
          <xdr:colOff>1257300</xdr:colOff>
          <xdr:row>5</xdr:row>
          <xdr:rowOff>133350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2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419100</xdr:colOff>
      <xdr:row>2</xdr:row>
      <xdr:rowOff>0</xdr:rowOff>
    </xdr:from>
    <xdr:to>
      <xdr:col>26</xdr:col>
      <xdr:colOff>552450</xdr:colOff>
      <xdr:row>48</xdr:row>
      <xdr:rowOff>19050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1524000</xdr:colOff>
          <xdr:row>1</xdr:row>
          <xdr:rowOff>114300</xdr:rowOff>
        </xdr:from>
        <xdr:to>
          <xdr:col>5</xdr:col>
          <xdr:colOff>114300</xdr:colOff>
          <xdr:row>3</xdr:row>
          <xdr:rowOff>85725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3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F571AB-871A-4F97-93EA-4A4E5AC30013}">
  <sheetPr codeName="Sheet1">
    <tabColor rgb="FFFFFF00"/>
    <outlinePr summaryBelow="0"/>
  </sheetPr>
  <dimension ref="A1:Z51"/>
  <sheetViews>
    <sheetView showGridLines="0" zoomScaleNormal="100" workbookViewId="0">
      <pane xSplit="4" ySplit="8" topLeftCell="E9" activePane="bottomRight" state="frozen"/>
      <selection activeCell="H9" sqref="H9"/>
      <selection pane="topRight" activeCell="H9" sqref="H9"/>
      <selection pane="bottomLeft" activeCell="H9" sqref="H9"/>
      <selection pane="bottomRight" activeCell="I12" sqref="I12"/>
    </sheetView>
  </sheetViews>
  <sheetFormatPr defaultColWidth="0" defaultRowHeight="12.75" zeroHeight="1" outlineLevelRow="2" x14ac:dyDescent="0.2"/>
  <cols>
    <col min="1" max="2" width="2.7109375" style="1" customWidth="1"/>
    <col min="3" max="3" width="26" style="1" customWidth="1"/>
    <col min="4" max="4" width="21" style="1" customWidth="1"/>
    <col min="5" max="5" width="9.140625" style="1" customWidth="1"/>
    <col min="6" max="9" width="12.140625" style="1" customWidth="1"/>
    <col min="10" max="10" width="9.140625" style="1" customWidth="1"/>
    <col min="11" max="11" width="12.28515625" style="1" bestFit="1" customWidth="1"/>
    <col min="12" max="13" width="9.140625" style="1" customWidth="1"/>
    <col min="14" max="25" width="11.140625" style="1" customWidth="1"/>
    <col min="26" max="26" width="9.140625" style="1" customWidth="1"/>
    <col min="27" max="16384" width="9.140625" style="1" hidden="1"/>
  </cols>
  <sheetData>
    <row r="1" spans="1:25" s="14" customFormat="1" ht="15" x14ac:dyDescent="0.2">
      <c r="A1" s="14" t="s">
        <v>51</v>
      </c>
      <c r="B1" s="15"/>
    </row>
    <row r="2" spans="1:25" s="2" customFormat="1" x14ac:dyDescent="0.2">
      <c r="C2" s="2" t="s">
        <v>50</v>
      </c>
    </row>
    <row r="3" spans="1:25" x14ac:dyDescent="0.2"/>
    <row r="4" spans="1:25" x14ac:dyDescent="0.2">
      <c r="C4" s="1" t="s">
        <v>49</v>
      </c>
      <c r="D4" s="4">
        <v>44927</v>
      </c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</row>
    <row r="5" spans="1:25" x14ac:dyDescent="0.2"/>
    <row r="6" spans="1:25" x14ac:dyDescent="0.2">
      <c r="C6" s="1" t="s">
        <v>48</v>
      </c>
      <c r="E6" s="13"/>
      <c r="F6" s="13" t="s">
        <v>47</v>
      </c>
      <c r="G6" s="13" t="s">
        <v>46</v>
      </c>
      <c r="H6" s="13" t="s">
        <v>45</v>
      </c>
      <c r="I6" s="13" t="s">
        <v>44</v>
      </c>
      <c r="N6" s="1" t="s">
        <v>43</v>
      </c>
      <c r="O6" s="1" t="s">
        <v>42</v>
      </c>
      <c r="P6" s="1" t="s">
        <v>41</v>
      </c>
      <c r="Q6" s="1" t="s">
        <v>40</v>
      </c>
      <c r="R6" s="1" t="s">
        <v>39</v>
      </c>
      <c r="S6" s="1" t="s">
        <v>38</v>
      </c>
      <c r="T6" s="1" t="s">
        <v>37</v>
      </c>
      <c r="U6" s="1" t="s">
        <v>36</v>
      </c>
      <c r="V6" s="1" t="s">
        <v>35</v>
      </c>
      <c r="W6" s="1" t="s">
        <v>34</v>
      </c>
      <c r="X6" s="1" t="s">
        <v>33</v>
      </c>
      <c r="Y6" s="1" t="s">
        <v>32</v>
      </c>
    </row>
    <row r="7" spans="1:25" x14ac:dyDescent="0.2">
      <c r="F7" s="12">
        <v>2023</v>
      </c>
      <c r="G7" s="12">
        <v>2024</v>
      </c>
      <c r="H7" s="12">
        <v>2025</v>
      </c>
      <c r="I7" s="12">
        <v>2026</v>
      </c>
      <c r="N7" s="11">
        <v>1</v>
      </c>
      <c r="O7" s="11">
        <v>2</v>
      </c>
      <c r="P7" s="11">
        <v>3</v>
      </c>
      <c r="Q7" s="11">
        <v>4</v>
      </c>
      <c r="R7" s="11">
        <v>5</v>
      </c>
      <c r="S7" s="11">
        <v>6</v>
      </c>
      <c r="T7" s="11">
        <v>7</v>
      </c>
      <c r="U7" s="11">
        <v>8</v>
      </c>
      <c r="V7" s="11">
        <v>9</v>
      </c>
      <c r="W7" s="11">
        <v>10</v>
      </c>
      <c r="X7" s="11">
        <v>11</v>
      </c>
      <c r="Y7" s="11">
        <v>12</v>
      </c>
    </row>
    <row r="8" spans="1:25" x14ac:dyDescent="0.2"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</row>
    <row r="9" spans="1:25" s="2" customFormat="1" x14ac:dyDescent="0.2">
      <c r="C9" s="2" t="s">
        <v>31</v>
      </c>
    </row>
    <row r="10" spans="1:25" s="7" customFormat="1" outlineLevel="1" x14ac:dyDescent="0.2">
      <c r="C10" s="7" t="s">
        <v>30</v>
      </c>
      <c r="N10" s="7" t="s">
        <v>29</v>
      </c>
    </row>
    <row r="11" spans="1:25" outlineLevel="2" x14ac:dyDescent="0.2"/>
    <row r="12" spans="1:25" outlineLevel="2" x14ac:dyDescent="0.2">
      <c r="A12" s="1">
        <f>IF(SUM(N12:Y12)&lt;&gt;1,1,0)</f>
        <v>0</v>
      </c>
      <c r="B12" s="9" t="s">
        <v>12</v>
      </c>
      <c r="C12" s="1" t="s">
        <v>28</v>
      </c>
      <c r="D12" s="1" t="s">
        <v>4</v>
      </c>
      <c r="F12" s="8">
        <v>15000</v>
      </c>
      <c r="G12" s="8">
        <v>20000</v>
      </c>
      <c r="H12" s="8">
        <v>21000</v>
      </c>
      <c r="I12" s="8">
        <v>24000</v>
      </c>
      <c r="N12" s="3">
        <f t="shared" ref="N12:Y14" si="0">1/12</f>
        <v>8.3333333333333329E-2</v>
      </c>
      <c r="O12" s="3">
        <f t="shared" si="0"/>
        <v>8.3333333333333329E-2</v>
      </c>
      <c r="P12" s="3">
        <f t="shared" si="0"/>
        <v>8.3333333333333329E-2</v>
      </c>
      <c r="Q12" s="3">
        <f t="shared" si="0"/>
        <v>8.3333333333333329E-2</v>
      </c>
      <c r="R12" s="3">
        <f t="shared" si="0"/>
        <v>8.3333333333333329E-2</v>
      </c>
      <c r="S12" s="3">
        <f t="shared" si="0"/>
        <v>8.3333333333333329E-2</v>
      </c>
      <c r="T12" s="3">
        <f t="shared" si="0"/>
        <v>8.3333333333333329E-2</v>
      </c>
      <c r="U12" s="3">
        <f t="shared" si="0"/>
        <v>8.3333333333333329E-2</v>
      </c>
      <c r="V12" s="3">
        <f t="shared" si="0"/>
        <v>8.3333333333333329E-2</v>
      </c>
      <c r="W12" s="3">
        <f t="shared" si="0"/>
        <v>8.3333333333333329E-2</v>
      </c>
      <c r="X12" s="3">
        <f t="shared" si="0"/>
        <v>8.3333333333333329E-2</v>
      </c>
      <c r="Y12" s="3">
        <f t="shared" si="0"/>
        <v>8.3333333333333329E-2</v>
      </c>
    </row>
    <row r="13" spans="1:25" outlineLevel="2" x14ac:dyDescent="0.2">
      <c r="A13" s="1">
        <f>IF(SUM(N13:Y13)&lt;&gt;1,1,0)</f>
        <v>0</v>
      </c>
      <c r="B13" s="9" t="s">
        <v>12</v>
      </c>
      <c r="C13" s="1" t="s">
        <v>27</v>
      </c>
      <c r="D13" s="1" t="s">
        <v>4</v>
      </c>
      <c r="F13" s="8">
        <v>30000</v>
      </c>
      <c r="G13" s="8">
        <v>33000</v>
      </c>
      <c r="H13" s="8">
        <v>36000</v>
      </c>
      <c r="I13" s="8">
        <v>39000</v>
      </c>
      <c r="N13" s="3">
        <f t="shared" si="0"/>
        <v>8.3333333333333329E-2</v>
      </c>
      <c r="O13" s="3">
        <f t="shared" si="0"/>
        <v>8.3333333333333329E-2</v>
      </c>
      <c r="P13" s="3">
        <f t="shared" si="0"/>
        <v>8.3333333333333329E-2</v>
      </c>
      <c r="Q13" s="3">
        <f t="shared" si="0"/>
        <v>8.3333333333333329E-2</v>
      </c>
      <c r="R13" s="3">
        <f t="shared" si="0"/>
        <v>8.3333333333333329E-2</v>
      </c>
      <c r="S13" s="3">
        <f t="shared" si="0"/>
        <v>8.3333333333333329E-2</v>
      </c>
      <c r="T13" s="3">
        <f t="shared" si="0"/>
        <v>8.3333333333333329E-2</v>
      </c>
      <c r="U13" s="3">
        <f t="shared" si="0"/>
        <v>8.3333333333333329E-2</v>
      </c>
      <c r="V13" s="3">
        <f t="shared" si="0"/>
        <v>8.3333333333333329E-2</v>
      </c>
      <c r="W13" s="3">
        <f t="shared" si="0"/>
        <v>8.3333333333333329E-2</v>
      </c>
      <c r="X13" s="3">
        <f t="shared" si="0"/>
        <v>8.3333333333333329E-2</v>
      </c>
      <c r="Y13" s="3">
        <f t="shared" si="0"/>
        <v>8.3333333333333329E-2</v>
      </c>
    </row>
    <row r="14" spans="1:25" outlineLevel="2" x14ac:dyDescent="0.2">
      <c r="A14" s="1">
        <f>IF(SUM(N14:Y14)&lt;&gt;1,1,0)</f>
        <v>0</v>
      </c>
      <c r="B14" s="9" t="s">
        <v>12</v>
      </c>
      <c r="C14" s="1" t="s">
        <v>26</v>
      </c>
      <c r="D14" s="1" t="s">
        <v>4</v>
      </c>
      <c r="F14" s="8">
        <v>45000</v>
      </c>
      <c r="G14" s="8">
        <v>48000</v>
      </c>
      <c r="H14" s="8">
        <v>51000</v>
      </c>
      <c r="I14" s="8">
        <v>54000</v>
      </c>
      <c r="N14" s="3">
        <f t="shared" si="0"/>
        <v>8.3333333333333329E-2</v>
      </c>
      <c r="O14" s="3">
        <f t="shared" si="0"/>
        <v>8.3333333333333329E-2</v>
      </c>
      <c r="P14" s="3">
        <f t="shared" si="0"/>
        <v>8.3333333333333329E-2</v>
      </c>
      <c r="Q14" s="3">
        <f t="shared" si="0"/>
        <v>8.3333333333333329E-2</v>
      </c>
      <c r="R14" s="3">
        <f t="shared" si="0"/>
        <v>8.3333333333333329E-2</v>
      </c>
      <c r="S14" s="3">
        <f t="shared" si="0"/>
        <v>8.3333333333333329E-2</v>
      </c>
      <c r="T14" s="3">
        <f t="shared" si="0"/>
        <v>8.3333333333333329E-2</v>
      </c>
      <c r="U14" s="3">
        <f t="shared" si="0"/>
        <v>8.3333333333333329E-2</v>
      </c>
      <c r="V14" s="3">
        <f t="shared" si="0"/>
        <v>8.3333333333333329E-2</v>
      </c>
      <c r="W14" s="3">
        <f t="shared" si="0"/>
        <v>8.3333333333333329E-2</v>
      </c>
      <c r="X14" s="3">
        <f t="shared" si="0"/>
        <v>8.3333333333333329E-2</v>
      </c>
      <c r="Y14" s="3">
        <f t="shared" si="0"/>
        <v>8.3333333333333329E-2</v>
      </c>
    </row>
    <row r="15" spans="1:25" outlineLevel="2" x14ac:dyDescent="0.2"/>
    <row r="16" spans="1:25" outlineLevel="2" x14ac:dyDescent="0.2">
      <c r="C16" s="1" t="s">
        <v>25</v>
      </c>
      <c r="D16" s="1" t="s">
        <v>17</v>
      </c>
      <c r="F16" s="3">
        <v>0.05</v>
      </c>
      <c r="G16" s="3">
        <v>0.05</v>
      </c>
      <c r="H16" s="3">
        <v>0.05</v>
      </c>
      <c r="I16" s="3">
        <v>0.05</v>
      </c>
    </row>
    <row r="17" spans="1:25" outlineLevel="2" x14ac:dyDescent="0.2">
      <c r="C17" s="1" t="s">
        <v>24</v>
      </c>
      <c r="D17" s="1" t="s">
        <v>17</v>
      </c>
      <c r="F17" s="3">
        <v>0.05</v>
      </c>
      <c r="G17" s="3">
        <v>0.05</v>
      </c>
      <c r="H17" s="3">
        <v>0.05</v>
      </c>
      <c r="I17" s="3">
        <v>0.05</v>
      </c>
    </row>
    <row r="18" spans="1:25" outlineLevel="2" x14ac:dyDescent="0.2">
      <c r="C18" s="1" t="s">
        <v>23</v>
      </c>
      <c r="D18" s="1" t="s">
        <v>17</v>
      </c>
      <c r="F18" s="3">
        <v>0.05</v>
      </c>
      <c r="G18" s="3">
        <v>0.05</v>
      </c>
      <c r="H18" s="3">
        <v>0.05</v>
      </c>
      <c r="I18" s="3">
        <v>0.05</v>
      </c>
    </row>
    <row r="19" spans="1:25" outlineLevel="2" x14ac:dyDescent="0.2">
      <c r="C19" s="1" t="s">
        <v>22</v>
      </c>
      <c r="D19" s="1" t="s">
        <v>17</v>
      </c>
      <c r="F19" s="3">
        <v>0.05</v>
      </c>
      <c r="G19" s="3">
        <v>0.05</v>
      </c>
      <c r="H19" s="3">
        <v>0.05</v>
      </c>
      <c r="I19" s="3">
        <v>0.05</v>
      </c>
    </row>
    <row r="20" spans="1:25" outlineLevel="2" x14ac:dyDescent="0.2">
      <c r="C20" s="1" t="s">
        <v>21</v>
      </c>
      <c r="D20" s="1" t="s">
        <v>17</v>
      </c>
      <c r="F20" s="3">
        <v>0.05</v>
      </c>
      <c r="G20" s="3">
        <v>0.05</v>
      </c>
      <c r="H20" s="3">
        <v>0.05</v>
      </c>
      <c r="I20" s="3">
        <v>0.05</v>
      </c>
    </row>
    <row r="21" spans="1:25" outlineLevel="2" x14ac:dyDescent="0.2"/>
    <row r="22" spans="1:25" outlineLevel="2" x14ac:dyDescent="0.2">
      <c r="C22" s="1" t="s">
        <v>20</v>
      </c>
      <c r="D22" s="1" t="s">
        <v>17</v>
      </c>
      <c r="F22" s="3">
        <v>0.01</v>
      </c>
      <c r="G22" s="3">
        <v>0.01</v>
      </c>
      <c r="H22" s="3">
        <v>0.01</v>
      </c>
      <c r="I22" s="3">
        <v>0.01</v>
      </c>
    </row>
    <row r="23" spans="1:25" outlineLevel="2" x14ac:dyDescent="0.2">
      <c r="C23" s="1" t="s">
        <v>19</v>
      </c>
      <c r="D23" s="1" t="s">
        <v>17</v>
      </c>
      <c r="F23" s="3">
        <v>0.02</v>
      </c>
      <c r="G23" s="3">
        <v>0.02</v>
      </c>
      <c r="H23" s="3">
        <v>0.02</v>
      </c>
      <c r="I23" s="3">
        <v>0.02</v>
      </c>
    </row>
    <row r="24" spans="1:25" outlineLevel="2" x14ac:dyDescent="0.2">
      <c r="C24" s="1" t="s">
        <v>18</v>
      </c>
      <c r="D24" s="1" t="s">
        <v>17</v>
      </c>
      <c r="F24" s="3">
        <v>0.03</v>
      </c>
      <c r="G24" s="3">
        <v>0.03</v>
      </c>
      <c r="H24" s="3">
        <v>0.03</v>
      </c>
      <c r="I24" s="3">
        <v>0.03</v>
      </c>
    </row>
    <row r="25" spans="1:25" outlineLevel="2" x14ac:dyDescent="0.2">
      <c r="C25" s="1" t="s">
        <v>16</v>
      </c>
      <c r="D25" s="1" t="s">
        <v>4</v>
      </c>
      <c r="F25" s="6" cm="1">
        <f t="array" ref="F25:I25">TRANSPOSE(Dashboard!E13:E16)</f>
        <v>0</v>
      </c>
      <c r="G25" s="6">
        <v>0</v>
      </c>
      <c r="H25" s="6">
        <v>0</v>
      </c>
      <c r="I25" s="6">
        <v>0</v>
      </c>
      <c r="J25" s="5"/>
      <c r="N25" s="3">
        <f t="shared" ref="N25:Y26" si="1">1/12</f>
        <v>8.3333333333333329E-2</v>
      </c>
      <c r="O25" s="3">
        <f t="shared" si="1"/>
        <v>8.3333333333333329E-2</v>
      </c>
      <c r="P25" s="3">
        <f t="shared" si="1"/>
        <v>8.3333333333333329E-2</v>
      </c>
      <c r="Q25" s="3">
        <f t="shared" si="1"/>
        <v>8.3333333333333329E-2</v>
      </c>
      <c r="R25" s="3">
        <f t="shared" si="1"/>
        <v>8.3333333333333329E-2</v>
      </c>
      <c r="S25" s="3">
        <f t="shared" si="1"/>
        <v>8.3333333333333329E-2</v>
      </c>
      <c r="T25" s="3">
        <f t="shared" si="1"/>
        <v>8.3333333333333329E-2</v>
      </c>
      <c r="U25" s="3">
        <f t="shared" si="1"/>
        <v>8.3333333333333329E-2</v>
      </c>
      <c r="V25" s="3">
        <f t="shared" si="1"/>
        <v>8.3333333333333329E-2</v>
      </c>
      <c r="W25" s="3">
        <f t="shared" si="1"/>
        <v>8.3333333333333329E-2</v>
      </c>
      <c r="X25" s="3">
        <f t="shared" si="1"/>
        <v>8.3333333333333329E-2</v>
      </c>
      <c r="Y25" s="3">
        <f t="shared" si="1"/>
        <v>8.3333333333333329E-2</v>
      </c>
    </row>
    <row r="26" spans="1:25" outlineLevel="2" x14ac:dyDescent="0.2">
      <c r="C26" s="1" t="s">
        <v>15</v>
      </c>
      <c r="D26" s="1" t="s">
        <v>4</v>
      </c>
      <c r="F26" s="10" cm="1">
        <f t="array" ref="F26:I26">TRANSPOSE(Dashboard!E19:E22)</f>
        <v>-60000</v>
      </c>
      <c r="G26" s="10">
        <v>-60000</v>
      </c>
      <c r="H26" s="10">
        <v>-60000</v>
      </c>
      <c r="I26" s="10">
        <v>-60000</v>
      </c>
      <c r="J26" s="5"/>
      <c r="N26" s="3">
        <f t="shared" si="1"/>
        <v>8.3333333333333329E-2</v>
      </c>
      <c r="O26" s="3">
        <f t="shared" si="1"/>
        <v>8.3333333333333329E-2</v>
      </c>
      <c r="P26" s="3">
        <f t="shared" si="1"/>
        <v>8.3333333333333329E-2</v>
      </c>
      <c r="Q26" s="3">
        <f t="shared" si="1"/>
        <v>8.3333333333333329E-2</v>
      </c>
      <c r="R26" s="3">
        <f t="shared" si="1"/>
        <v>8.3333333333333329E-2</v>
      </c>
      <c r="S26" s="3">
        <f t="shared" si="1"/>
        <v>8.3333333333333329E-2</v>
      </c>
      <c r="T26" s="3">
        <f t="shared" si="1"/>
        <v>8.3333333333333329E-2</v>
      </c>
      <c r="U26" s="3">
        <f t="shared" si="1"/>
        <v>8.3333333333333329E-2</v>
      </c>
      <c r="V26" s="3">
        <f t="shared" si="1"/>
        <v>8.3333333333333329E-2</v>
      </c>
      <c r="W26" s="3">
        <f t="shared" si="1"/>
        <v>8.3333333333333329E-2</v>
      </c>
      <c r="X26" s="3">
        <f t="shared" si="1"/>
        <v>8.3333333333333329E-2</v>
      </c>
      <c r="Y26" s="3">
        <f t="shared" si="1"/>
        <v>8.3333333333333329E-2</v>
      </c>
    </row>
    <row r="27" spans="1:25" outlineLevel="2" x14ac:dyDescent="0.2"/>
    <row r="28" spans="1:25" outlineLevel="2" x14ac:dyDescent="0.2">
      <c r="C28" s="1" t="s">
        <v>14</v>
      </c>
      <c r="D28" s="1" t="s">
        <v>0</v>
      </c>
      <c r="F28" s="3">
        <v>0.19</v>
      </c>
      <c r="G28" s="3">
        <v>0.19</v>
      </c>
      <c r="H28" s="3">
        <v>0.19</v>
      </c>
      <c r="I28" s="3">
        <v>0.19</v>
      </c>
    </row>
    <row r="29" spans="1:25" outlineLevel="2" x14ac:dyDescent="0.2"/>
    <row r="30" spans="1:25" s="7" customFormat="1" outlineLevel="1" x14ac:dyDescent="0.2">
      <c r="C30" s="7" t="s">
        <v>13</v>
      </c>
    </row>
    <row r="31" spans="1:25" outlineLevel="2" x14ac:dyDescent="0.2"/>
    <row r="32" spans="1:25" outlineLevel="2" x14ac:dyDescent="0.2">
      <c r="A32" s="1">
        <f>IF(SUM(N32:Y32)&lt;&gt;1,1,0)</f>
        <v>0</v>
      </c>
      <c r="B32" s="9" t="s">
        <v>12</v>
      </c>
      <c r="C32" s="1" t="s">
        <v>11</v>
      </c>
      <c r="D32" s="1" t="s">
        <v>4</v>
      </c>
      <c r="F32" s="6" cm="1">
        <f t="array" ref="F32:I32">TRANSPOSE(Dashboard!E25:E28)</f>
        <v>0</v>
      </c>
      <c r="G32" s="6">
        <v>0</v>
      </c>
      <c r="H32" s="6">
        <v>0</v>
      </c>
      <c r="I32" s="6">
        <v>0</v>
      </c>
      <c r="J32" s="5"/>
      <c r="N32" s="3">
        <v>1</v>
      </c>
      <c r="O32" s="3">
        <v>0</v>
      </c>
      <c r="P32" s="3">
        <v>0</v>
      </c>
      <c r="Q32" s="3">
        <v>0</v>
      </c>
      <c r="R32" s="3">
        <v>0</v>
      </c>
      <c r="S32" s="3">
        <v>0</v>
      </c>
      <c r="T32" s="3">
        <v>0</v>
      </c>
      <c r="U32" s="3">
        <v>0</v>
      </c>
      <c r="V32" s="3">
        <v>0</v>
      </c>
      <c r="W32" s="3">
        <v>0</v>
      </c>
      <c r="X32" s="3">
        <v>0</v>
      </c>
      <c r="Y32" s="3">
        <v>0</v>
      </c>
    </row>
    <row r="33" spans="3:9" outlineLevel="2" x14ac:dyDescent="0.2"/>
    <row r="34" spans="3:9" outlineLevel="2" x14ac:dyDescent="0.2">
      <c r="C34" s="1" t="s">
        <v>10</v>
      </c>
      <c r="D34" s="1" t="s">
        <v>0</v>
      </c>
      <c r="F34" s="3">
        <v>0.03</v>
      </c>
      <c r="G34" s="3">
        <v>0.03</v>
      </c>
      <c r="H34" s="3">
        <v>0.03</v>
      </c>
      <c r="I34" s="3">
        <v>0.03</v>
      </c>
    </row>
    <row r="35" spans="3:9" outlineLevel="2" x14ac:dyDescent="0.2"/>
    <row r="36" spans="3:9" s="7" customFormat="1" outlineLevel="1" x14ac:dyDescent="0.2">
      <c r="C36" s="7" t="s">
        <v>9</v>
      </c>
    </row>
    <row r="37" spans="3:9" outlineLevel="2" x14ac:dyDescent="0.2"/>
    <row r="38" spans="3:9" outlineLevel="2" x14ac:dyDescent="0.2">
      <c r="C38" s="1" t="s">
        <v>8</v>
      </c>
      <c r="F38" s="8">
        <v>30</v>
      </c>
      <c r="G38" s="8">
        <v>30</v>
      </c>
      <c r="H38" s="8">
        <v>30</v>
      </c>
      <c r="I38" s="8">
        <v>30</v>
      </c>
    </row>
    <row r="39" spans="3:9" outlineLevel="2" x14ac:dyDescent="0.2">
      <c r="C39" s="1" t="s">
        <v>7</v>
      </c>
      <c r="F39" s="8">
        <v>45</v>
      </c>
      <c r="G39" s="8">
        <v>45</v>
      </c>
      <c r="H39" s="8">
        <v>45</v>
      </c>
      <c r="I39" s="8">
        <v>45</v>
      </c>
    </row>
    <row r="40" spans="3:9" outlineLevel="2" x14ac:dyDescent="0.2"/>
    <row r="41" spans="3:9" s="7" customFormat="1" outlineLevel="1" x14ac:dyDescent="0.2">
      <c r="C41" s="7" t="s">
        <v>6</v>
      </c>
    </row>
    <row r="42" spans="3:9" outlineLevel="2" x14ac:dyDescent="0.2"/>
    <row r="43" spans="3:9" outlineLevel="2" x14ac:dyDescent="0.2">
      <c r="C43" s="1" t="s">
        <v>5</v>
      </c>
      <c r="D43" s="1" t="s">
        <v>4</v>
      </c>
      <c r="F43" s="6">
        <f>Dashboard!E30</f>
        <v>0</v>
      </c>
      <c r="G43" s="5"/>
    </row>
    <row r="44" spans="3:9" outlineLevel="2" x14ac:dyDescent="0.2"/>
    <row r="45" spans="3:9" outlineLevel="2" x14ac:dyDescent="0.2">
      <c r="C45" s="1" t="s">
        <v>3</v>
      </c>
      <c r="F45" s="4">
        <v>44957</v>
      </c>
    </row>
    <row r="46" spans="3:9" outlineLevel="2" x14ac:dyDescent="0.2"/>
    <row r="47" spans="3:9" outlineLevel="2" x14ac:dyDescent="0.2">
      <c r="C47" s="1" t="s">
        <v>2</v>
      </c>
      <c r="F47" s="4">
        <v>45657</v>
      </c>
    </row>
    <row r="48" spans="3:9" outlineLevel="2" x14ac:dyDescent="0.2"/>
    <row r="49" spans="1:6" outlineLevel="2" x14ac:dyDescent="0.2">
      <c r="C49" s="1" t="s">
        <v>1</v>
      </c>
      <c r="D49" s="1" t="s">
        <v>0</v>
      </c>
      <c r="F49" s="3">
        <v>0.03</v>
      </c>
    </row>
    <row r="50" spans="1:6" outlineLevel="2" x14ac:dyDescent="0.2"/>
    <row r="51" spans="1:6" s="2" customFormat="1" x14ac:dyDescent="0.2">
      <c r="A51" s="2" t="str">
        <f>REPT("End of Sheet                                                                                                                             ",10)</f>
        <v xml:space="preserve">End of Sheet                                                                                                                             End of Sheet                                                                                                                             End of Sheet                                                                                                                             End of Sheet                                                                                                                             End of Sheet                                                                                                                             End of Sheet                                                                                                                             End of Sheet                                                                                                                             End of Sheet                                                                                                                             End of Sheet                                                                                                                             End of Sheet                                                                                                                             </v>
      </c>
    </row>
  </sheetData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Drop Down 1">
              <controlPr defaultSize="0" autoLine="0" autoPict="0">
                <anchor moveWithCells="1">
                  <from>
                    <xdr:col>2</xdr:col>
                    <xdr:colOff>1066800</xdr:colOff>
                    <xdr:row>5</xdr:row>
                    <xdr:rowOff>47625</xdr:rowOff>
                  </from>
                  <to>
                    <xdr:col>3</xdr:col>
                    <xdr:colOff>876300</xdr:colOff>
                    <xdr:row>7</xdr:row>
                    <xdr:rowOff>19050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58459B1-E36A-4AF4-8F4D-0889B10C9023}">
          <x14:formula1>
            <xm:f>Calculations!$W$6:$BR$6</xm:f>
          </x14:formula1>
          <xm:sqref>F45 F47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8CDF7A-01BB-45AC-996D-68C8ADEA9493}">
  <sheetPr codeName="Sheet2">
    <tabColor rgb="FF00B0F0"/>
    <outlinePr summaryBelow="0"/>
  </sheetPr>
  <dimension ref="A1:BS149"/>
  <sheetViews>
    <sheetView showGridLines="0" zoomScale="70" zoomScaleNormal="70" workbookViewId="0">
      <pane xSplit="4" ySplit="9" topLeftCell="E10" activePane="bottomRight" state="frozen"/>
      <selection activeCell="H9" sqref="H9"/>
      <selection pane="topRight" activeCell="H9" sqref="H9"/>
      <selection pane="bottomLeft" activeCell="H9" sqref="H9"/>
      <selection pane="bottomRight" activeCell="L20" sqref="L20"/>
    </sheetView>
  </sheetViews>
  <sheetFormatPr defaultColWidth="0" defaultRowHeight="15.75" x14ac:dyDescent="0.25"/>
  <cols>
    <col min="1" max="2" width="2.7109375" style="1" customWidth="1"/>
    <col min="3" max="3" width="26" style="1" customWidth="1"/>
    <col min="4" max="4" width="4.42578125" style="1" customWidth="1"/>
    <col min="5" max="5" width="9.140625" style="1" customWidth="1"/>
    <col min="6" max="6" width="8.85546875" style="1" customWidth="1"/>
    <col min="7" max="10" width="14.28515625" style="1" customWidth="1"/>
    <col min="11" max="11" width="12.28515625" style="1" bestFit="1" customWidth="1"/>
    <col min="12" max="18" width="12.28515625" style="1" customWidth="1"/>
    <col min="19" max="19" width="5.42578125" style="1" customWidth="1"/>
    <col min="20" max="20" width="5.28515625" style="16" customWidth="1"/>
    <col min="21" max="21" width="9.140625" style="1" customWidth="1"/>
    <col min="22" max="70" width="11.42578125" style="1" customWidth="1"/>
    <col min="71" max="71" width="12.140625" style="1" customWidth="1"/>
    <col min="72" max="16384" width="9.140625" style="1" hidden="1"/>
  </cols>
  <sheetData>
    <row r="1" spans="1:70" s="14" customFormat="1" ht="15" x14ac:dyDescent="0.2">
      <c r="A1" s="14" t="s">
        <v>103</v>
      </c>
      <c r="B1" s="15"/>
      <c r="C1" s="15"/>
    </row>
    <row r="2" spans="1:70" s="2" customFormat="1" ht="12.75" x14ac:dyDescent="0.2">
      <c r="C2" s="2" t="s">
        <v>50</v>
      </c>
    </row>
    <row r="3" spans="1:70" x14ac:dyDescent="0.25">
      <c r="G3" s="1" t="str">
        <f>Inputs!F6</f>
        <v>Year 1</v>
      </c>
      <c r="H3" s="1" t="str">
        <f>Inputs!G6</f>
        <v>Year 2</v>
      </c>
      <c r="I3" s="1" t="str">
        <f>Inputs!H6</f>
        <v>Year 3</v>
      </c>
      <c r="J3" s="1" t="str">
        <f>Inputs!I6</f>
        <v>Year 4</v>
      </c>
    </row>
    <row r="4" spans="1:70" x14ac:dyDescent="0.25">
      <c r="C4" s="1" t="s">
        <v>102</v>
      </c>
      <c r="G4" s="34">
        <f>Inputs!F7</f>
        <v>2023</v>
      </c>
      <c r="H4" s="34">
        <f>Inputs!G7</f>
        <v>2024</v>
      </c>
      <c r="I4" s="34">
        <f>Inputs!H7</f>
        <v>2025</v>
      </c>
      <c r="J4" s="34">
        <f>Inputs!I7</f>
        <v>2026</v>
      </c>
      <c r="W4" s="33">
        <f t="shared" ref="W4:BR4" si="0">YEAR(W5)</f>
        <v>2023</v>
      </c>
      <c r="X4" s="33">
        <f t="shared" si="0"/>
        <v>2023</v>
      </c>
      <c r="Y4" s="33">
        <f t="shared" si="0"/>
        <v>2023</v>
      </c>
      <c r="Z4" s="33">
        <f t="shared" si="0"/>
        <v>2023</v>
      </c>
      <c r="AA4" s="33">
        <f t="shared" si="0"/>
        <v>2023</v>
      </c>
      <c r="AB4" s="33">
        <f t="shared" si="0"/>
        <v>2023</v>
      </c>
      <c r="AC4" s="33">
        <f t="shared" si="0"/>
        <v>2023</v>
      </c>
      <c r="AD4" s="33">
        <f t="shared" si="0"/>
        <v>2023</v>
      </c>
      <c r="AE4" s="33">
        <f t="shared" si="0"/>
        <v>2023</v>
      </c>
      <c r="AF4" s="33">
        <f t="shared" si="0"/>
        <v>2023</v>
      </c>
      <c r="AG4" s="33">
        <f t="shared" si="0"/>
        <v>2023</v>
      </c>
      <c r="AH4" s="33">
        <f t="shared" si="0"/>
        <v>2023</v>
      </c>
      <c r="AI4" s="33">
        <f t="shared" si="0"/>
        <v>2024</v>
      </c>
      <c r="AJ4" s="33">
        <f t="shared" si="0"/>
        <v>2024</v>
      </c>
      <c r="AK4" s="33">
        <f t="shared" si="0"/>
        <v>2024</v>
      </c>
      <c r="AL4" s="33">
        <f t="shared" si="0"/>
        <v>2024</v>
      </c>
      <c r="AM4" s="33">
        <f t="shared" si="0"/>
        <v>2024</v>
      </c>
      <c r="AN4" s="33">
        <f t="shared" si="0"/>
        <v>2024</v>
      </c>
      <c r="AO4" s="33">
        <f t="shared" si="0"/>
        <v>2024</v>
      </c>
      <c r="AP4" s="33">
        <f t="shared" si="0"/>
        <v>2024</v>
      </c>
      <c r="AQ4" s="33">
        <f t="shared" si="0"/>
        <v>2024</v>
      </c>
      <c r="AR4" s="33">
        <f t="shared" si="0"/>
        <v>2024</v>
      </c>
      <c r="AS4" s="33">
        <f t="shared" si="0"/>
        <v>2024</v>
      </c>
      <c r="AT4" s="33">
        <f t="shared" si="0"/>
        <v>2024</v>
      </c>
      <c r="AU4" s="33">
        <f t="shared" si="0"/>
        <v>2025</v>
      </c>
      <c r="AV4" s="33">
        <f t="shared" si="0"/>
        <v>2025</v>
      </c>
      <c r="AW4" s="33">
        <f t="shared" si="0"/>
        <v>2025</v>
      </c>
      <c r="AX4" s="33">
        <f t="shared" si="0"/>
        <v>2025</v>
      </c>
      <c r="AY4" s="33">
        <f t="shared" si="0"/>
        <v>2025</v>
      </c>
      <c r="AZ4" s="33">
        <f t="shared" si="0"/>
        <v>2025</v>
      </c>
      <c r="BA4" s="33">
        <f t="shared" si="0"/>
        <v>2025</v>
      </c>
      <c r="BB4" s="33">
        <f t="shared" si="0"/>
        <v>2025</v>
      </c>
      <c r="BC4" s="33">
        <f t="shared" si="0"/>
        <v>2025</v>
      </c>
      <c r="BD4" s="33">
        <f t="shared" si="0"/>
        <v>2025</v>
      </c>
      <c r="BE4" s="33">
        <f t="shared" si="0"/>
        <v>2025</v>
      </c>
      <c r="BF4" s="33">
        <f t="shared" si="0"/>
        <v>2025</v>
      </c>
      <c r="BG4" s="33">
        <f t="shared" si="0"/>
        <v>2026</v>
      </c>
      <c r="BH4" s="33">
        <f t="shared" si="0"/>
        <v>2026</v>
      </c>
      <c r="BI4" s="33">
        <f t="shared" si="0"/>
        <v>2026</v>
      </c>
      <c r="BJ4" s="33">
        <f t="shared" si="0"/>
        <v>2026</v>
      </c>
      <c r="BK4" s="33">
        <f t="shared" si="0"/>
        <v>2026</v>
      </c>
      <c r="BL4" s="33">
        <f t="shared" si="0"/>
        <v>2026</v>
      </c>
      <c r="BM4" s="33">
        <f t="shared" si="0"/>
        <v>2026</v>
      </c>
      <c r="BN4" s="33">
        <f t="shared" si="0"/>
        <v>2026</v>
      </c>
      <c r="BO4" s="33">
        <f t="shared" si="0"/>
        <v>2026</v>
      </c>
      <c r="BP4" s="33">
        <f t="shared" si="0"/>
        <v>2026</v>
      </c>
      <c r="BQ4" s="33">
        <f t="shared" si="0"/>
        <v>2026</v>
      </c>
      <c r="BR4" s="33">
        <f t="shared" si="0"/>
        <v>2026</v>
      </c>
    </row>
    <row r="5" spans="1:70" x14ac:dyDescent="0.25">
      <c r="C5" s="1" t="s">
        <v>101</v>
      </c>
      <c r="G5" s="23">
        <f>Inputs!D4</f>
        <v>44927</v>
      </c>
      <c r="H5" s="31">
        <f>G6+1</f>
        <v>45292</v>
      </c>
      <c r="I5" s="31">
        <f>H6+1</f>
        <v>45658</v>
      </c>
      <c r="J5" s="31">
        <f>I6+1</f>
        <v>46023</v>
      </c>
      <c r="W5" s="32">
        <f>IF(V5=0,Inputs!D4,V6+1)</f>
        <v>44927</v>
      </c>
      <c r="X5" s="32">
        <f>IF(W5=0,Inputs!E4,W6+1)</f>
        <v>44958</v>
      </c>
      <c r="Y5" s="32">
        <f>IF(X5=0,Inputs!F4,X6+1)</f>
        <v>44986</v>
      </c>
      <c r="Z5" s="32">
        <f>IF(Y5=0,Inputs!G4,Y6+1)</f>
        <v>45017</v>
      </c>
      <c r="AA5" s="32">
        <f>IF(Z5=0,Inputs!H4,Z6+1)</f>
        <v>45047</v>
      </c>
      <c r="AB5" s="32">
        <f>IF(AA5=0,Inputs!I4,AA6+1)</f>
        <v>45078</v>
      </c>
      <c r="AC5" s="32">
        <f>IF(AB5=0,Inputs!J4,AB6+1)</f>
        <v>45108</v>
      </c>
      <c r="AD5" s="32">
        <f>IF(AC5=0,Inputs!K4,AC6+1)</f>
        <v>45139</v>
      </c>
      <c r="AE5" s="32">
        <f>IF(AD5=0,Inputs!L4,AD6+1)</f>
        <v>45170</v>
      </c>
      <c r="AF5" s="32">
        <f>IF(AE5=0,Inputs!M4,AE6+1)</f>
        <v>45200</v>
      </c>
      <c r="AG5" s="32">
        <f>IF(AF5=0,Inputs!N4,AF6+1)</f>
        <v>45231</v>
      </c>
      <c r="AH5" s="32">
        <f>IF(AG5=0,Inputs!O4,AG6+1)</f>
        <v>45261</v>
      </c>
      <c r="AI5" s="32">
        <f>IF(AH5=0,Inputs!P4,AH6+1)</f>
        <v>45292</v>
      </c>
      <c r="AJ5" s="32">
        <f>IF(AI5=0,Inputs!Q4,AI6+1)</f>
        <v>45323</v>
      </c>
      <c r="AK5" s="32">
        <f>IF(AJ5=0,Inputs!R4,AJ6+1)</f>
        <v>45352</v>
      </c>
      <c r="AL5" s="32">
        <f>IF(AK5=0,Inputs!S4,AK6+1)</f>
        <v>45383</v>
      </c>
      <c r="AM5" s="32">
        <f>IF(AL5=0,Inputs!T4,AL6+1)</f>
        <v>45413</v>
      </c>
      <c r="AN5" s="32">
        <f>IF(AM5=0,Inputs!U4,AM6+1)</f>
        <v>45444</v>
      </c>
      <c r="AO5" s="32">
        <f>IF(AN5=0,Inputs!V4,AN6+1)</f>
        <v>45474</v>
      </c>
      <c r="AP5" s="32">
        <f>IF(AO5=0,Inputs!W4,AO6+1)</f>
        <v>45505</v>
      </c>
      <c r="AQ5" s="32">
        <f>IF(AP5=0,Inputs!X4,AP6+1)</f>
        <v>45536</v>
      </c>
      <c r="AR5" s="32">
        <f>IF(AQ5=0,Inputs!Y4,AQ6+1)</f>
        <v>45566</v>
      </c>
      <c r="AS5" s="32">
        <f>IF(AR5=0,Inputs!Z4,AR6+1)</f>
        <v>45597</v>
      </c>
      <c r="AT5" s="32">
        <f>IF(AS5=0,Inputs!AA4,AS6+1)</f>
        <v>45627</v>
      </c>
      <c r="AU5" s="32">
        <f>IF(AT5=0,Inputs!AB4,AT6+1)</f>
        <v>45658</v>
      </c>
      <c r="AV5" s="32">
        <f>IF(AU5=0,Inputs!AC4,AU6+1)</f>
        <v>45689</v>
      </c>
      <c r="AW5" s="32">
        <f>IF(AV5=0,Inputs!AD4,AV6+1)</f>
        <v>45717</v>
      </c>
      <c r="AX5" s="32">
        <f>IF(AW5=0,Inputs!AE4,AW6+1)</f>
        <v>45748</v>
      </c>
      <c r="AY5" s="32">
        <f>IF(AX5=0,Inputs!AF4,AX6+1)</f>
        <v>45778</v>
      </c>
      <c r="AZ5" s="32">
        <f>IF(AY5=0,Inputs!AG4,AY6+1)</f>
        <v>45809</v>
      </c>
      <c r="BA5" s="32">
        <f>IF(AZ5=0,Inputs!AH4,AZ6+1)</f>
        <v>45839</v>
      </c>
      <c r="BB5" s="32">
        <f>IF(BA5=0,Inputs!AI4,BA6+1)</f>
        <v>45870</v>
      </c>
      <c r="BC5" s="32">
        <f>IF(BB5=0,Inputs!AJ4,BB6+1)</f>
        <v>45901</v>
      </c>
      <c r="BD5" s="32">
        <f>IF(BC5=0,Inputs!AK4,BC6+1)</f>
        <v>45931</v>
      </c>
      <c r="BE5" s="32">
        <f>IF(BD5=0,Inputs!AL4,BD6+1)</f>
        <v>45962</v>
      </c>
      <c r="BF5" s="32">
        <f>IF(BE5=0,Inputs!AM4,BE6+1)</f>
        <v>45992</v>
      </c>
      <c r="BG5" s="32">
        <f>IF(BF5=0,Inputs!AN4,BF6+1)</f>
        <v>46023</v>
      </c>
      <c r="BH5" s="32">
        <f>IF(BG5=0,Inputs!AO4,BG6+1)</f>
        <v>46054</v>
      </c>
      <c r="BI5" s="32">
        <f>IF(BH5=0,Inputs!AP4,BH6+1)</f>
        <v>46082</v>
      </c>
      <c r="BJ5" s="32">
        <f>IF(BI5=0,Inputs!AQ4,BI6+1)</f>
        <v>46113</v>
      </c>
      <c r="BK5" s="32">
        <f>IF(BJ5=0,Inputs!AR4,BJ6+1)</f>
        <v>46143</v>
      </c>
      <c r="BL5" s="32">
        <f>IF(BK5=0,Inputs!AS4,BK6+1)</f>
        <v>46174</v>
      </c>
      <c r="BM5" s="32">
        <f>IF(BL5=0,Inputs!AT4,BL6+1)</f>
        <v>46204</v>
      </c>
      <c r="BN5" s="32">
        <f>IF(BM5=0,Inputs!AU4,BM6+1)</f>
        <v>46235</v>
      </c>
      <c r="BO5" s="32">
        <f>IF(BN5=0,Inputs!AV4,BN6+1)</f>
        <v>46266</v>
      </c>
      <c r="BP5" s="32">
        <f>IF(BO5=0,Inputs!AW4,BO6+1)</f>
        <v>46296</v>
      </c>
      <c r="BQ5" s="32">
        <f>IF(BP5=0,Inputs!AX4,BP6+1)</f>
        <v>46327</v>
      </c>
      <c r="BR5" s="32">
        <f>IF(BQ5=0,Inputs!AY4,BQ6+1)</f>
        <v>46357</v>
      </c>
    </row>
    <row r="6" spans="1:70" x14ac:dyDescent="0.25">
      <c r="C6" s="1" t="s">
        <v>100</v>
      </c>
      <c r="G6" s="31">
        <f>EOMONTH(G5,11)</f>
        <v>45291</v>
      </c>
      <c r="H6" s="31">
        <f>EOMONTH(H5,11)</f>
        <v>45657</v>
      </c>
      <c r="I6" s="31">
        <f>EOMONTH(I5,11)</f>
        <v>46022</v>
      </c>
      <c r="J6" s="31">
        <f>EOMONTH(J5,11)</f>
        <v>46387</v>
      </c>
      <c r="V6" s="8" t="s">
        <v>99</v>
      </c>
      <c r="W6" s="31">
        <f t="shared" ref="W6:BR6" si="1">EOMONTH(W5,0)</f>
        <v>44957</v>
      </c>
      <c r="X6" s="31">
        <f t="shared" si="1"/>
        <v>44985</v>
      </c>
      <c r="Y6" s="31">
        <f t="shared" si="1"/>
        <v>45016</v>
      </c>
      <c r="Z6" s="31">
        <f t="shared" si="1"/>
        <v>45046</v>
      </c>
      <c r="AA6" s="31">
        <f t="shared" si="1"/>
        <v>45077</v>
      </c>
      <c r="AB6" s="31">
        <f t="shared" si="1"/>
        <v>45107</v>
      </c>
      <c r="AC6" s="31">
        <f t="shared" si="1"/>
        <v>45138</v>
      </c>
      <c r="AD6" s="31">
        <f t="shared" si="1"/>
        <v>45169</v>
      </c>
      <c r="AE6" s="31">
        <f t="shared" si="1"/>
        <v>45199</v>
      </c>
      <c r="AF6" s="31">
        <f t="shared" si="1"/>
        <v>45230</v>
      </c>
      <c r="AG6" s="31">
        <f t="shared" si="1"/>
        <v>45260</v>
      </c>
      <c r="AH6" s="31">
        <f t="shared" si="1"/>
        <v>45291</v>
      </c>
      <c r="AI6" s="31">
        <f t="shared" si="1"/>
        <v>45322</v>
      </c>
      <c r="AJ6" s="31">
        <f t="shared" si="1"/>
        <v>45351</v>
      </c>
      <c r="AK6" s="31">
        <f t="shared" si="1"/>
        <v>45382</v>
      </c>
      <c r="AL6" s="31">
        <f t="shared" si="1"/>
        <v>45412</v>
      </c>
      <c r="AM6" s="31">
        <f t="shared" si="1"/>
        <v>45443</v>
      </c>
      <c r="AN6" s="31">
        <f t="shared" si="1"/>
        <v>45473</v>
      </c>
      <c r="AO6" s="31">
        <f t="shared" si="1"/>
        <v>45504</v>
      </c>
      <c r="AP6" s="31">
        <f t="shared" si="1"/>
        <v>45535</v>
      </c>
      <c r="AQ6" s="31">
        <f t="shared" si="1"/>
        <v>45565</v>
      </c>
      <c r="AR6" s="31">
        <f t="shared" si="1"/>
        <v>45596</v>
      </c>
      <c r="AS6" s="31">
        <f t="shared" si="1"/>
        <v>45626</v>
      </c>
      <c r="AT6" s="31">
        <f t="shared" si="1"/>
        <v>45657</v>
      </c>
      <c r="AU6" s="31">
        <f t="shared" si="1"/>
        <v>45688</v>
      </c>
      <c r="AV6" s="31">
        <f t="shared" si="1"/>
        <v>45716</v>
      </c>
      <c r="AW6" s="31">
        <f t="shared" si="1"/>
        <v>45747</v>
      </c>
      <c r="AX6" s="31">
        <f t="shared" si="1"/>
        <v>45777</v>
      </c>
      <c r="AY6" s="31">
        <f t="shared" si="1"/>
        <v>45808</v>
      </c>
      <c r="AZ6" s="31">
        <f t="shared" si="1"/>
        <v>45838</v>
      </c>
      <c r="BA6" s="31">
        <f t="shared" si="1"/>
        <v>45869</v>
      </c>
      <c r="BB6" s="31">
        <f t="shared" si="1"/>
        <v>45900</v>
      </c>
      <c r="BC6" s="31">
        <f t="shared" si="1"/>
        <v>45930</v>
      </c>
      <c r="BD6" s="31">
        <f t="shared" si="1"/>
        <v>45961</v>
      </c>
      <c r="BE6" s="31">
        <f t="shared" si="1"/>
        <v>45991</v>
      </c>
      <c r="BF6" s="31">
        <f t="shared" si="1"/>
        <v>46022</v>
      </c>
      <c r="BG6" s="31">
        <f t="shared" si="1"/>
        <v>46053</v>
      </c>
      <c r="BH6" s="31">
        <f t="shared" si="1"/>
        <v>46081</v>
      </c>
      <c r="BI6" s="31">
        <f t="shared" si="1"/>
        <v>46112</v>
      </c>
      <c r="BJ6" s="31">
        <f t="shared" si="1"/>
        <v>46142</v>
      </c>
      <c r="BK6" s="31">
        <f t="shared" si="1"/>
        <v>46173</v>
      </c>
      <c r="BL6" s="31">
        <f t="shared" si="1"/>
        <v>46203</v>
      </c>
      <c r="BM6" s="31">
        <f t="shared" si="1"/>
        <v>46234</v>
      </c>
      <c r="BN6" s="31">
        <f t="shared" si="1"/>
        <v>46265</v>
      </c>
      <c r="BO6" s="31">
        <f t="shared" si="1"/>
        <v>46295</v>
      </c>
      <c r="BP6" s="31">
        <f t="shared" si="1"/>
        <v>46326</v>
      </c>
      <c r="BQ6" s="31">
        <f t="shared" si="1"/>
        <v>46356</v>
      </c>
      <c r="BR6" s="31">
        <f t="shared" si="1"/>
        <v>46387</v>
      </c>
    </row>
    <row r="7" spans="1:70" x14ac:dyDescent="0.25">
      <c r="C7" s="1" t="s">
        <v>98</v>
      </c>
      <c r="W7" s="30">
        <f t="shared" ref="W7:BR7" si="2">MONTH(W5)</f>
        <v>1</v>
      </c>
      <c r="X7" s="30">
        <f t="shared" si="2"/>
        <v>2</v>
      </c>
      <c r="Y7" s="30">
        <f t="shared" si="2"/>
        <v>3</v>
      </c>
      <c r="Z7" s="30">
        <f t="shared" si="2"/>
        <v>4</v>
      </c>
      <c r="AA7" s="30">
        <f t="shared" si="2"/>
        <v>5</v>
      </c>
      <c r="AB7" s="30">
        <f t="shared" si="2"/>
        <v>6</v>
      </c>
      <c r="AC7" s="30">
        <f t="shared" si="2"/>
        <v>7</v>
      </c>
      <c r="AD7" s="30">
        <f t="shared" si="2"/>
        <v>8</v>
      </c>
      <c r="AE7" s="30">
        <f t="shared" si="2"/>
        <v>9</v>
      </c>
      <c r="AF7" s="30">
        <f t="shared" si="2"/>
        <v>10</v>
      </c>
      <c r="AG7" s="30">
        <f t="shared" si="2"/>
        <v>11</v>
      </c>
      <c r="AH7" s="30">
        <f t="shared" si="2"/>
        <v>12</v>
      </c>
      <c r="AI7" s="30">
        <f t="shared" si="2"/>
        <v>1</v>
      </c>
      <c r="AJ7" s="30">
        <f t="shared" si="2"/>
        <v>2</v>
      </c>
      <c r="AK7" s="30">
        <f t="shared" si="2"/>
        <v>3</v>
      </c>
      <c r="AL7" s="30">
        <f t="shared" si="2"/>
        <v>4</v>
      </c>
      <c r="AM7" s="30">
        <f t="shared" si="2"/>
        <v>5</v>
      </c>
      <c r="AN7" s="30">
        <f t="shared" si="2"/>
        <v>6</v>
      </c>
      <c r="AO7" s="30">
        <f t="shared" si="2"/>
        <v>7</v>
      </c>
      <c r="AP7" s="30">
        <f t="shared" si="2"/>
        <v>8</v>
      </c>
      <c r="AQ7" s="30">
        <f t="shared" si="2"/>
        <v>9</v>
      </c>
      <c r="AR7" s="30">
        <f t="shared" si="2"/>
        <v>10</v>
      </c>
      <c r="AS7" s="30">
        <f t="shared" si="2"/>
        <v>11</v>
      </c>
      <c r="AT7" s="30">
        <f t="shared" si="2"/>
        <v>12</v>
      </c>
      <c r="AU7" s="30">
        <f t="shared" si="2"/>
        <v>1</v>
      </c>
      <c r="AV7" s="30">
        <f t="shared" si="2"/>
        <v>2</v>
      </c>
      <c r="AW7" s="30">
        <f t="shared" si="2"/>
        <v>3</v>
      </c>
      <c r="AX7" s="30">
        <f t="shared" si="2"/>
        <v>4</v>
      </c>
      <c r="AY7" s="30">
        <f t="shared" si="2"/>
        <v>5</v>
      </c>
      <c r="AZ7" s="30">
        <f t="shared" si="2"/>
        <v>6</v>
      </c>
      <c r="BA7" s="30">
        <f t="shared" si="2"/>
        <v>7</v>
      </c>
      <c r="BB7" s="30">
        <f t="shared" si="2"/>
        <v>8</v>
      </c>
      <c r="BC7" s="30">
        <f t="shared" si="2"/>
        <v>9</v>
      </c>
      <c r="BD7" s="30">
        <f t="shared" si="2"/>
        <v>10</v>
      </c>
      <c r="BE7" s="30">
        <f t="shared" si="2"/>
        <v>11</v>
      </c>
      <c r="BF7" s="30">
        <f t="shared" si="2"/>
        <v>12</v>
      </c>
      <c r="BG7" s="30">
        <f t="shared" si="2"/>
        <v>1</v>
      </c>
      <c r="BH7" s="30">
        <f t="shared" si="2"/>
        <v>2</v>
      </c>
      <c r="BI7" s="30">
        <f t="shared" si="2"/>
        <v>3</v>
      </c>
      <c r="BJ7" s="30">
        <f t="shared" si="2"/>
        <v>4</v>
      </c>
      <c r="BK7" s="30">
        <f t="shared" si="2"/>
        <v>5</v>
      </c>
      <c r="BL7" s="30">
        <f t="shared" si="2"/>
        <v>6</v>
      </c>
      <c r="BM7" s="30">
        <f t="shared" si="2"/>
        <v>7</v>
      </c>
      <c r="BN7" s="30">
        <f t="shared" si="2"/>
        <v>8</v>
      </c>
      <c r="BO7" s="30">
        <f t="shared" si="2"/>
        <v>9</v>
      </c>
      <c r="BP7" s="30">
        <f t="shared" si="2"/>
        <v>10</v>
      </c>
      <c r="BQ7" s="30">
        <f t="shared" si="2"/>
        <v>11</v>
      </c>
      <c r="BR7" s="30">
        <f t="shared" si="2"/>
        <v>12</v>
      </c>
    </row>
    <row r="8" spans="1:70" x14ac:dyDescent="0.25">
      <c r="C8" s="1" t="s">
        <v>97</v>
      </c>
      <c r="V8" s="11" t="s">
        <v>96</v>
      </c>
      <c r="W8" s="11" t="s">
        <v>96</v>
      </c>
      <c r="X8" s="11" t="s">
        <v>96</v>
      </c>
      <c r="Y8" s="11" t="s">
        <v>96</v>
      </c>
      <c r="Z8" s="11" t="s">
        <v>96</v>
      </c>
      <c r="AA8" s="11" t="s">
        <v>96</v>
      </c>
      <c r="AB8" s="11" t="s">
        <v>96</v>
      </c>
      <c r="AC8" s="11" t="s">
        <v>96</v>
      </c>
      <c r="AD8" s="11" t="s">
        <v>96</v>
      </c>
      <c r="AE8" s="11" t="s">
        <v>96</v>
      </c>
      <c r="AF8" s="11" t="s">
        <v>96</v>
      </c>
      <c r="AG8" s="11" t="s">
        <v>96</v>
      </c>
      <c r="AH8" s="11" t="s">
        <v>96</v>
      </c>
      <c r="AI8" s="11" t="s">
        <v>96</v>
      </c>
      <c r="AJ8" s="11" t="s">
        <v>96</v>
      </c>
      <c r="AK8" s="11" t="s">
        <v>96</v>
      </c>
      <c r="AL8" s="11" t="s">
        <v>96</v>
      </c>
      <c r="AM8" s="11" t="s">
        <v>96</v>
      </c>
      <c r="AN8" s="11" t="s">
        <v>96</v>
      </c>
      <c r="AO8" s="11" t="s">
        <v>96</v>
      </c>
      <c r="AP8" s="11" t="s">
        <v>96</v>
      </c>
      <c r="AQ8" s="11" t="s">
        <v>96</v>
      </c>
      <c r="AR8" s="11" t="s">
        <v>96</v>
      </c>
      <c r="AS8" s="11" t="s">
        <v>96</v>
      </c>
      <c r="AT8" s="11" t="s">
        <v>96</v>
      </c>
      <c r="AU8" s="11" t="s">
        <v>96</v>
      </c>
      <c r="AV8" s="11" t="s">
        <v>96</v>
      </c>
      <c r="AW8" s="11" t="s">
        <v>96</v>
      </c>
      <c r="AX8" s="11" t="s">
        <v>96</v>
      </c>
      <c r="AY8" s="11" t="s">
        <v>96</v>
      </c>
      <c r="AZ8" s="11" t="s">
        <v>96</v>
      </c>
      <c r="BA8" s="11" t="s">
        <v>96</v>
      </c>
      <c r="BB8" s="11" t="s">
        <v>96</v>
      </c>
      <c r="BC8" s="11" t="s">
        <v>96</v>
      </c>
      <c r="BD8" s="11" t="s">
        <v>96</v>
      </c>
      <c r="BE8" s="11" t="s">
        <v>96</v>
      </c>
      <c r="BF8" s="11" t="s">
        <v>96</v>
      </c>
      <c r="BG8" s="11" t="s">
        <v>96</v>
      </c>
      <c r="BH8" s="11" t="s">
        <v>96</v>
      </c>
      <c r="BI8" s="11" t="s">
        <v>96</v>
      </c>
      <c r="BJ8" s="11" t="s">
        <v>96</v>
      </c>
      <c r="BK8" s="11" t="s">
        <v>96</v>
      </c>
      <c r="BL8" s="11" t="s">
        <v>96</v>
      </c>
      <c r="BM8" s="11" t="s">
        <v>96</v>
      </c>
      <c r="BN8" s="11" t="s">
        <v>96</v>
      </c>
      <c r="BO8" s="11" t="s">
        <v>96</v>
      </c>
      <c r="BP8" s="11" t="s">
        <v>96</v>
      </c>
      <c r="BQ8" s="11" t="s">
        <v>96</v>
      </c>
      <c r="BR8" s="11" t="s">
        <v>96</v>
      </c>
    </row>
    <row r="10" spans="1:70" s="2" customFormat="1" x14ac:dyDescent="0.25">
      <c r="C10" s="2" t="s">
        <v>95</v>
      </c>
      <c r="T10" s="16"/>
    </row>
    <row r="11" spans="1:70" s="7" customFormat="1" x14ac:dyDescent="0.25">
      <c r="C11" s="7" t="s">
        <v>94</v>
      </c>
      <c r="T11" s="16"/>
    </row>
    <row r="12" spans="1:70" x14ac:dyDescent="0.25">
      <c r="E12" s="13"/>
      <c r="F12" s="13"/>
      <c r="G12" s="13"/>
      <c r="H12" s="13"/>
      <c r="I12" s="13"/>
    </row>
    <row r="13" spans="1:70" x14ac:dyDescent="0.25">
      <c r="C13" s="27" t="s">
        <v>93</v>
      </c>
      <c r="E13" s="13"/>
      <c r="F13" s="13"/>
      <c r="G13" s="13"/>
      <c r="H13" s="13"/>
      <c r="I13" s="13"/>
    </row>
    <row r="14" spans="1:70" x14ac:dyDescent="0.25">
      <c r="C14" s="1" t="s">
        <v>28</v>
      </c>
      <c r="G14" s="6">
        <f>Inputs!F12</f>
        <v>15000</v>
      </c>
      <c r="H14" s="6">
        <f>Inputs!G12</f>
        <v>20000</v>
      </c>
      <c r="I14" s="6">
        <f>Inputs!H12</f>
        <v>21000</v>
      </c>
      <c r="J14" s="6">
        <f>Inputs!I12</f>
        <v>24000</v>
      </c>
      <c r="W14" s="19">
        <f t="shared" ref="W14:AF16" si="3">INDEX($G14:$J14,MATCH(W$4,$G$4:$J$4,0))</f>
        <v>15000</v>
      </c>
      <c r="X14" s="19">
        <f t="shared" si="3"/>
        <v>15000</v>
      </c>
      <c r="Y14" s="19">
        <f t="shared" si="3"/>
        <v>15000</v>
      </c>
      <c r="Z14" s="19">
        <f t="shared" si="3"/>
        <v>15000</v>
      </c>
      <c r="AA14" s="19">
        <f t="shared" si="3"/>
        <v>15000</v>
      </c>
      <c r="AB14" s="19">
        <f t="shared" si="3"/>
        <v>15000</v>
      </c>
      <c r="AC14" s="19">
        <f t="shared" si="3"/>
        <v>15000</v>
      </c>
      <c r="AD14" s="19">
        <f t="shared" si="3"/>
        <v>15000</v>
      </c>
      <c r="AE14" s="19">
        <f t="shared" si="3"/>
        <v>15000</v>
      </c>
      <c r="AF14" s="19">
        <f t="shared" si="3"/>
        <v>15000</v>
      </c>
      <c r="AG14" s="19">
        <f t="shared" ref="AG14:AP16" si="4">INDEX($G14:$J14,MATCH(AG$4,$G$4:$J$4,0))</f>
        <v>15000</v>
      </c>
      <c r="AH14" s="19">
        <f t="shared" si="4"/>
        <v>15000</v>
      </c>
      <c r="AI14" s="19">
        <f t="shared" si="4"/>
        <v>20000</v>
      </c>
      <c r="AJ14" s="19">
        <f t="shared" si="4"/>
        <v>20000</v>
      </c>
      <c r="AK14" s="19">
        <f t="shared" si="4"/>
        <v>20000</v>
      </c>
      <c r="AL14" s="19">
        <f t="shared" si="4"/>
        <v>20000</v>
      </c>
      <c r="AM14" s="19">
        <f t="shared" si="4"/>
        <v>20000</v>
      </c>
      <c r="AN14" s="19">
        <f t="shared" si="4"/>
        <v>20000</v>
      </c>
      <c r="AO14" s="19">
        <f t="shared" si="4"/>
        <v>20000</v>
      </c>
      <c r="AP14" s="19">
        <f t="shared" si="4"/>
        <v>20000</v>
      </c>
      <c r="AQ14" s="19">
        <f t="shared" ref="AQ14:AZ16" si="5">INDEX($G14:$J14,MATCH(AQ$4,$G$4:$J$4,0))</f>
        <v>20000</v>
      </c>
      <c r="AR14" s="19">
        <f t="shared" si="5"/>
        <v>20000</v>
      </c>
      <c r="AS14" s="19">
        <f t="shared" si="5"/>
        <v>20000</v>
      </c>
      <c r="AT14" s="19">
        <f t="shared" si="5"/>
        <v>20000</v>
      </c>
      <c r="AU14" s="19">
        <f t="shared" si="5"/>
        <v>21000</v>
      </c>
      <c r="AV14" s="19">
        <f t="shared" si="5"/>
        <v>21000</v>
      </c>
      <c r="AW14" s="19">
        <f t="shared" si="5"/>
        <v>21000</v>
      </c>
      <c r="AX14" s="19">
        <f t="shared" si="5"/>
        <v>21000</v>
      </c>
      <c r="AY14" s="19">
        <f t="shared" si="5"/>
        <v>21000</v>
      </c>
      <c r="AZ14" s="19">
        <f t="shared" si="5"/>
        <v>21000</v>
      </c>
      <c r="BA14" s="19">
        <f t="shared" ref="BA14:BJ16" si="6">INDEX($G14:$J14,MATCH(BA$4,$G$4:$J$4,0))</f>
        <v>21000</v>
      </c>
      <c r="BB14" s="19">
        <f t="shared" si="6"/>
        <v>21000</v>
      </c>
      <c r="BC14" s="19">
        <f t="shared" si="6"/>
        <v>21000</v>
      </c>
      <c r="BD14" s="19">
        <f t="shared" si="6"/>
        <v>21000</v>
      </c>
      <c r="BE14" s="19">
        <f t="shared" si="6"/>
        <v>21000</v>
      </c>
      <c r="BF14" s="19">
        <f t="shared" si="6"/>
        <v>21000</v>
      </c>
      <c r="BG14" s="19">
        <f t="shared" si="6"/>
        <v>24000</v>
      </c>
      <c r="BH14" s="19">
        <f t="shared" si="6"/>
        <v>24000</v>
      </c>
      <c r="BI14" s="19">
        <f t="shared" si="6"/>
        <v>24000</v>
      </c>
      <c r="BJ14" s="19">
        <f t="shared" si="6"/>
        <v>24000</v>
      </c>
      <c r="BK14" s="19">
        <f t="shared" ref="BK14:BR16" si="7">INDEX($G14:$J14,MATCH(BK$4,$G$4:$J$4,0))</f>
        <v>24000</v>
      </c>
      <c r="BL14" s="19">
        <f t="shared" si="7"/>
        <v>24000</v>
      </c>
      <c r="BM14" s="19">
        <f t="shared" si="7"/>
        <v>24000</v>
      </c>
      <c r="BN14" s="19">
        <f t="shared" si="7"/>
        <v>24000</v>
      </c>
      <c r="BO14" s="19">
        <f t="shared" si="7"/>
        <v>24000</v>
      </c>
      <c r="BP14" s="19">
        <f t="shared" si="7"/>
        <v>24000</v>
      </c>
      <c r="BQ14" s="19">
        <f t="shared" si="7"/>
        <v>24000</v>
      </c>
      <c r="BR14" s="19">
        <f t="shared" si="7"/>
        <v>24000</v>
      </c>
    </row>
    <row r="15" spans="1:70" customFormat="1" x14ac:dyDescent="0.25">
      <c r="C15" s="1" t="s">
        <v>27</v>
      </c>
      <c r="G15" s="6">
        <f>Inputs!F13</f>
        <v>30000</v>
      </c>
      <c r="H15" s="6">
        <f>Inputs!G13</f>
        <v>33000</v>
      </c>
      <c r="I15" s="6">
        <f>Inputs!H13</f>
        <v>36000</v>
      </c>
      <c r="J15" s="6">
        <f>Inputs!I13</f>
        <v>39000</v>
      </c>
      <c r="T15" s="26"/>
      <c r="W15" s="19">
        <f t="shared" si="3"/>
        <v>30000</v>
      </c>
      <c r="X15" s="19">
        <f t="shared" si="3"/>
        <v>30000</v>
      </c>
      <c r="Y15" s="19">
        <f t="shared" si="3"/>
        <v>30000</v>
      </c>
      <c r="Z15" s="19">
        <f t="shared" si="3"/>
        <v>30000</v>
      </c>
      <c r="AA15" s="19">
        <f t="shared" si="3"/>
        <v>30000</v>
      </c>
      <c r="AB15" s="19">
        <f t="shared" si="3"/>
        <v>30000</v>
      </c>
      <c r="AC15" s="19">
        <f t="shared" si="3"/>
        <v>30000</v>
      </c>
      <c r="AD15" s="19">
        <f t="shared" si="3"/>
        <v>30000</v>
      </c>
      <c r="AE15" s="19">
        <f t="shared" si="3"/>
        <v>30000</v>
      </c>
      <c r="AF15" s="19">
        <f t="shared" si="3"/>
        <v>30000</v>
      </c>
      <c r="AG15" s="19">
        <f t="shared" si="4"/>
        <v>30000</v>
      </c>
      <c r="AH15" s="19">
        <f t="shared" si="4"/>
        <v>30000</v>
      </c>
      <c r="AI15" s="19">
        <f t="shared" si="4"/>
        <v>33000</v>
      </c>
      <c r="AJ15" s="19">
        <f t="shared" si="4"/>
        <v>33000</v>
      </c>
      <c r="AK15" s="19">
        <f t="shared" si="4"/>
        <v>33000</v>
      </c>
      <c r="AL15" s="19">
        <f t="shared" si="4"/>
        <v>33000</v>
      </c>
      <c r="AM15" s="19">
        <f t="shared" si="4"/>
        <v>33000</v>
      </c>
      <c r="AN15" s="19">
        <f t="shared" si="4"/>
        <v>33000</v>
      </c>
      <c r="AO15" s="19">
        <f t="shared" si="4"/>
        <v>33000</v>
      </c>
      <c r="AP15" s="19">
        <f t="shared" si="4"/>
        <v>33000</v>
      </c>
      <c r="AQ15" s="19">
        <f t="shared" si="5"/>
        <v>33000</v>
      </c>
      <c r="AR15" s="19">
        <f t="shared" si="5"/>
        <v>33000</v>
      </c>
      <c r="AS15" s="19">
        <f t="shared" si="5"/>
        <v>33000</v>
      </c>
      <c r="AT15" s="19">
        <f t="shared" si="5"/>
        <v>33000</v>
      </c>
      <c r="AU15" s="19">
        <f t="shared" si="5"/>
        <v>36000</v>
      </c>
      <c r="AV15" s="19">
        <f t="shared" si="5"/>
        <v>36000</v>
      </c>
      <c r="AW15" s="19">
        <f t="shared" si="5"/>
        <v>36000</v>
      </c>
      <c r="AX15" s="19">
        <f t="shared" si="5"/>
        <v>36000</v>
      </c>
      <c r="AY15" s="19">
        <f t="shared" si="5"/>
        <v>36000</v>
      </c>
      <c r="AZ15" s="19">
        <f t="shared" si="5"/>
        <v>36000</v>
      </c>
      <c r="BA15" s="19">
        <f t="shared" si="6"/>
        <v>36000</v>
      </c>
      <c r="BB15" s="19">
        <f t="shared" si="6"/>
        <v>36000</v>
      </c>
      <c r="BC15" s="19">
        <f t="shared" si="6"/>
        <v>36000</v>
      </c>
      <c r="BD15" s="19">
        <f t="shared" si="6"/>
        <v>36000</v>
      </c>
      <c r="BE15" s="19">
        <f t="shared" si="6"/>
        <v>36000</v>
      </c>
      <c r="BF15" s="19">
        <f t="shared" si="6"/>
        <v>36000</v>
      </c>
      <c r="BG15" s="19">
        <f t="shared" si="6"/>
        <v>39000</v>
      </c>
      <c r="BH15" s="19">
        <f t="shared" si="6"/>
        <v>39000</v>
      </c>
      <c r="BI15" s="19">
        <f t="shared" si="6"/>
        <v>39000</v>
      </c>
      <c r="BJ15" s="19">
        <f t="shared" si="6"/>
        <v>39000</v>
      </c>
      <c r="BK15" s="19">
        <f t="shared" si="7"/>
        <v>39000</v>
      </c>
      <c r="BL15" s="19">
        <f t="shared" si="7"/>
        <v>39000</v>
      </c>
      <c r="BM15" s="19">
        <f t="shared" si="7"/>
        <v>39000</v>
      </c>
      <c r="BN15" s="19">
        <f t="shared" si="7"/>
        <v>39000</v>
      </c>
      <c r="BO15" s="19">
        <f t="shared" si="7"/>
        <v>39000</v>
      </c>
      <c r="BP15" s="19">
        <f t="shared" si="7"/>
        <v>39000</v>
      </c>
      <c r="BQ15" s="19">
        <f t="shared" si="7"/>
        <v>39000</v>
      </c>
      <c r="BR15" s="19">
        <f t="shared" si="7"/>
        <v>39000</v>
      </c>
    </row>
    <row r="16" spans="1:70" customFormat="1" x14ac:dyDescent="0.25">
      <c r="C16" s="1" t="s">
        <v>26</v>
      </c>
      <c r="G16" s="6">
        <f>Inputs!F14</f>
        <v>45000</v>
      </c>
      <c r="H16" s="6">
        <f>Inputs!G14</f>
        <v>48000</v>
      </c>
      <c r="I16" s="6">
        <f>Inputs!H14</f>
        <v>51000</v>
      </c>
      <c r="J16" s="6">
        <f>Inputs!I14</f>
        <v>54000</v>
      </c>
      <c r="T16" s="26"/>
      <c r="W16" s="19">
        <f t="shared" si="3"/>
        <v>45000</v>
      </c>
      <c r="X16" s="19">
        <f t="shared" si="3"/>
        <v>45000</v>
      </c>
      <c r="Y16" s="19">
        <f t="shared" si="3"/>
        <v>45000</v>
      </c>
      <c r="Z16" s="19">
        <f t="shared" si="3"/>
        <v>45000</v>
      </c>
      <c r="AA16" s="19">
        <f t="shared" si="3"/>
        <v>45000</v>
      </c>
      <c r="AB16" s="19">
        <f t="shared" si="3"/>
        <v>45000</v>
      </c>
      <c r="AC16" s="19">
        <f t="shared" si="3"/>
        <v>45000</v>
      </c>
      <c r="AD16" s="19">
        <f t="shared" si="3"/>
        <v>45000</v>
      </c>
      <c r="AE16" s="19">
        <f t="shared" si="3"/>
        <v>45000</v>
      </c>
      <c r="AF16" s="19">
        <f t="shared" si="3"/>
        <v>45000</v>
      </c>
      <c r="AG16" s="19">
        <f t="shared" si="4"/>
        <v>45000</v>
      </c>
      <c r="AH16" s="19">
        <f t="shared" si="4"/>
        <v>45000</v>
      </c>
      <c r="AI16" s="19">
        <f t="shared" si="4"/>
        <v>48000</v>
      </c>
      <c r="AJ16" s="19">
        <f t="shared" si="4"/>
        <v>48000</v>
      </c>
      <c r="AK16" s="19">
        <f t="shared" si="4"/>
        <v>48000</v>
      </c>
      <c r="AL16" s="19">
        <f t="shared" si="4"/>
        <v>48000</v>
      </c>
      <c r="AM16" s="19">
        <f t="shared" si="4"/>
        <v>48000</v>
      </c>
      <c r="AN16" s="19">
        <f t="shared" si="4"/>
        <v>48000</v>
      </c>
      <c r="AO16" s="19">
        <f t="shared" si="4"/>
        <v>48000</v>
      </c>
      <c r="AP16" s="19">
        <f t="shared" si="4"/>
        <v>48000</v>
      </c>
      <c r="AQ16" s="19">
        <f t="shared" si="5"/>
        <v>48000</v>
      </c>
      <c r="AR16" s="19">
        <f t="shared" si="5"/>
        <v>48000</v>
      </c>
      <c r="AS16" s="19">
        <f t="shared" si="5"/>
        <v>48000</v>
      </c>
      <c r="AT16" s="19">
        <f t="shared" si="5"/>
        <v>48000</v>
      </c>
      <c r="AU16" s="19">
        <f t="shared" si="5"/>
        <v>51000</v>
      </c>
      <c r="AV16" s="19">
        <f t="shared" si="5"/>
        <v>51000</v>
      </c>
      <c r="AW16" s="19">
        <f t="shared" si="5"/>
        <v>51000</v>
      </c>
      <c r="AX16" s="19">
        <f t="shared" si="5"/>
        <v>51000</v>
      </c>
      <c r="AY16" s="19">
        <f t="shared" si="5"/>
        <v>51000</v>
      </c>
      <c r="AZ16" s="19">
        <f t="shared" si="5"/>
        <v>51000</v>
      </c>
      <c r="BA16" s="19">
        <f t="shared" si="6"/>
        <v>51000</v>
      </c>
      <c r="BB16" s="19">
        <f t="shared" si="6"/>
        <v>51000</v>
      </c>
      <c r="BC16" s="19">
        <f t="shared" si="6"/>
        <v>51000</v>
      </c>
      <c r="BD16" s="19">
        <f t="shared" si="6"/>
        <v>51000</v>
      </c>
      <c r="BE16" s="19">
        <f t="shared" si="6"/>
        <v>51000</v>
      </c>
      <c r="BF16" s="19">
        <f t="shared" si="6"/>
        <v>51000</v>
      </c>
      <c r="BG16" s="19">
        <f t="shared" si="6"/>
        <v>54000</v>
      </c>
      <c r="BH16" s="19">
        <f t="shared" si="6"/>
        <v>54000</v>
      </c>
      <c r="BI16" s="19">
        <f t="shared" si="6"/>
        <v>54000</v>
      </c>
      <c r="BJ16" s="19">
        <f t="shared" si="6"/>
        <v>54000</v>
      </c>
      <c r="BK16" s="19">
        <f t="shared" si="7"/>
        <v>54000</v>
      </c>
      <c r="BL16" s="19">
        <f t="shared" si="7"/>
        <v>54000</v>
      </c>
      <c r="BM16" s="19">
        <f t="shared" si="7"/>
        <v>54000</v>
      </c>
      <c r="BN16" s="19">
        <f t="shared" si="7"/>
        <v>54000</v>
      </c>
      <c r="BO16" s="19">
        <f t="shared" si="7"/>
        <v>54000</v>
      </c>
      <c r="BP16" s="19">
        <f t="shared" si="7"/>
        <v>54000</v>
      </c>
      <c r="BQ16" s="19">
        <f t="shared" si="7"/>
        <v>54000</v>
      </c>
      <c r="BR16" s="19">
        <f t="shared" si="7"/>
        <v>54000</v>
      </c>
    </row>
    <row r="17" spans="3:70" customFormat="1" x14ac:dyDescent="0.25">
      <c r="T17" s="26"/>
    </row>
    <row r="18" spans="3:70" customFormat="1" x14ac:dyDescent="0.25">
      <c r="G18" s="29" t="str">
        <f>Inputs!N6</f>
        <v>January</v>
      </c>
      <c r="H18" s="29" t="str">
        <f>Inputs!O6</f>
        <v>February</v>
      </c>
      <c r="I18" s="29" t="str">
        <f>Inputs!P6</f>
        <v>March</v>
      </c>
      <c r="J18" s="29" t="str">
        <f>Inputs!Q6</f>
        <v>April</v>
      </c>
      <c r="K18" s="29" t="str">
        <f>Inputs!R6</f>
        <v>May</v>
      </c>
      <c r="L18" s="29" t="str">
        <f>Inputs!S6</f>
        <v>June</v>
      </c>
      <c r="M18" s="29" t="str">
        <f>Inputs!T6</f>
        <v>July</v>
      </c>
      <c r="N18" s="29" t="str">
        <f>Inputs!U6</f>
        <v>August</v>
      </c>
      <c r="O18" s="29" t="str">
        <f>Inputs!V6</f>
        <v>September</v>
      </c>
      <c r="P18" s="29" t="str">
        <f>Inputs!W6</f>
        <v>October</v>
      </c>
      <c r="Q18" s="29" t="str">
        <f>Inputs!X6</f>
        <v>November</v>
      </c>
      <c r="R18" s="29" t="str">
        <f>Inputs!Y6</f>
        <v>December</v>
      </c>
      <c r="T18" s="26"/>
    </row>
    <row r="19" spans="3:70" customFormat="1" x14ac:dyDescent="0.25">
      <c r="C19" s="28" t="s">
        <v>92</v>
      </c>
      <c r="G19" s="29">
        <f>Inputs!N7</f>
        <v>1</v>
      </c>
      <c r="H19" s="29">
        <f>Inputs!O7</f>
        <v>2</v>
      </c>
      <c r="I19" s="29">
        <f>Inputs!P7</f>
        <v>3</v>
      </c>
      <c r="J19" s="29">
        <f>Inputs!Q7</f>
        <v>4</v>
      </c>
      <c r="K19" s="29">
        <f>Inputs!R7</f>
        <v>5</v>
      </c>
      <c r="L19" s="29">
        <f>Inputs!S7</f>
        <v>6</v>
      </c>
      <c r="M19" s="29">
        <f>Inputs!T7</f>
        <v>7</v>
      </c>
      <c r="N19" s="29">
        <f>Inputs!U7</f>
        <v>8</v>
      </c>
      <c r="O19" s="29">
        <f>Inputs!V7</f>
        <v>9</v>
      </c>
      <c r="P19" s="29">
        <f>Inputs!W7</f>
        <v>10</v>
      </c>
      <c r="Q19" s="29">
        <f>Inputs!X7</f>
        <v>11</v>
      </c>
      <c r="R19" s="29">
        <f>Inputs!Y7</f>
        <v>12</v>
      </c>
      <c r="T19" s="26"/>
    </row>
    <row r="20" spans="3:70" customFormat="1" x14ac:dyDescent="0.25">
      <c r="C20" s="1" t="s">
        <v>28</v>
      </c>
      <c r="G20" s="21">
        <f>Inputs!N12</f>
        <v>8.3333333333333329E-2</v>
      </c>
      <c r="H20" s="21">
        <f>Inputs!O12</f>
        <v>8.3333333333333329E-2</v>
      </c>
      <c r="I20" s="21">
        <f>Inputs!P12</f>
        <v>8.3333333333333329E-2</v>
      </c>
      <c r="J20" s="21">
        <f>Inputs!Q12</f>
        <v>8.3333333333333329E-2</v>
      </c>
      <c r="K20" s="21">
        <f>Inputs!R12</f>
        <v>8.3333333333333329E-2</v>
      </c>
      <c r="L20" s="21">
        <f>Inputs!S12</f>
        <v>8.3333333333333329E-2</v>
      </c>
      <c r="M20" s="21">
        <f>Inputs!T12</f>
        <v>8.3333333333333329E-2</v>
      </c>
      <c r="N20" s="21">
        <f>Inputs!U12</f>
        <v>8.3333333333333329E-2</v>
      </c>
      <c r="O20" s="21">
        <f>Inputs!V12</f>
        <v>8.3333333333333329E-2</v>
      </c>
      <c r="P20" s="21">
        <f>Inputs!W12</f>
        <v>8.3333333333333329E-2</v>
      </c>
      <c r="Q20" s="21">
        <f>Inputs!X12</f>
        <v>8.3333333333333329E-2</v>
      </c>
      <c r="R20" s="21">
        <f>Inputs!Y12</f>
        <v>8.3333333333333329E-2</v>
      </c>
      <c r="T20" s="26"/>
      <c r="W20" s="20">
        <f t="shared" ref="W20:AF22" si="8">INDEX($G20:$R20,MATCH(W$7,$G$19:$R$19,0))</f>
        <v>8.3333333333333329E-2</v>
      </c>
      <c r="X20" s="20">
        <f t="shared" si="8"/>
        <v>8.3333333333333329E-2</v>
      </c>
      <c r="Y20" s="20">
        <f t="shared" si="8"/>
        <v>8.3333333333333329E-2</v>
      </c>
      <c r="Z20" s="20">
        <f t="shared" si="8"/>
        <v>8.3333333333333329E-2</v>
      </c>
      <c r="AA20" s="20">
        <f t="shared" si="8"/>
        <v>8.3333333333333329E-2</v>
      </c>
      <c r="AB20" s="20">
        <f t="shared" si="8"/>
        <v>8.3333333333333329E-2</v>
      </c>
      <c r="AC20" s="20">
        <f t="shared" si="8"/>
        <v>8.3333333333333329E-2</v>
      </c>
      <c r="AD20" s="20">
        <f t="shared" si="8"/>
        <v>8.3333333333333329E-2</v>
      </c>
      <c r="AE20" s="20">
        <f t="shared" si="8"/>
        <v>8.3333333333333329E-2</v>
      </c>
      <c r="AF20" s="20">
        <f t="shared" si="8"/>
        <v>8.3333333333333329E-2</v>
      </c>
      <c r="AG20" s="20">
        <f t="shared" ref="AG20:AP22" si="9">INDEX($G20:$R20,MATCH(AG$7,$G$19:$R$19,0))</f>
        <v>8.3333333333333329E-2</v>
      </c>
      <c r="AH20" s="20">
        <f t="shared" si="9"/>
        <v>8.3333333333333329E-2</v>
      </c>
      <c r="AI20" s="20">
        <f t="shared" si="9"/>
        <v>8.3333333333333329E-2</v>
      </c>
      <c r="AJ20" s="20">
        <f t="shared" si="9"/>
        <v>8.3333333333333329E-2</v>
      </c>
      <c r="AK20" s="20">
        <f t="shared" si="9"/>
        <v>8.3333333333333329E-2</v>
      </c>
      <c r="AL20" s="20">
        <f t="shared" si="9"/>
        <v>8.3333333333333329E-2</v>
      </c>
      <c r="AM20" s="20">
        <f t="shared" si="9"/>
        <v>8.3333333333333329E-2</v>
      </c>
      <c r="AN20" s="20">
        <f t="shared" si="9"/>
        <v>8.3333333333333329E-2</v>
      </c>
      <c r="AO20" s="20">
        <f t="shared" si="9"/>
        <v>8.3333333333333329E-2</v>
      </c>
      <c r="AP20" s="20">
        <f t="shared" si="9"/>
        <v>8.3333333333333329E-2</v>
      </c>
      <c r="AQ20" s="20">
        <f t="shared" ref="AQ20:AZ22" si="10">INDEX($G20:$R20,MATCH(AQ$7,$G$19:$R$19,0))</f>
        <v>8.3333333333333329E-2</v>
      </c>
      <c r="AR20" s="20">
        <f t="shared" si="10"/>
        <v>8.3333333333333329E-2</v>
      </c>
      <c r="AS20" s="20">
        <f t="shared" si="10"/>
        <v>8.3333333333333329E-2</v>
      </c>
      <c r="AT20" s="20">
        <f t="shared" si="10"/>
        <v>8.3333333333333329E-2</v>
      </c>
      <c r="AU20" s="20">
        <f t="shared" si="10"/>
        <v>8.3333333333333329E-2</v>
      </c>
      <c r="AV20" s="20">
        <f t="shared" si="10"/>
        <v>8.3333333333333329E-2</v>
      </c>
      <c r="AW20" s="20">
        <f t="shared" si="10"/>
        <v>8.3333333333333329E-2</v>
      </c>
      <c r="AX20" s="20">
        <f t="shared" si="10"/>
        <v>8.3333333333333329E-2</v>
      </c>
      <c r="AY20" s="20">
        <f t="shared" si="10"/>
        <v>8.3333333333333329E-2</v>
      </c>
      <c r="AZ20" s="20">
        <f t="shared" si="10"/>
        <v>8.3333333333333329E-2</v>
      </c>
      <c r="BA20" s="20">
        <f t="shared" ref="BA20:BJ22" si="11">INDEX($G20:$R20,MATCH(BA$7,$G$19:$R$19,0))</f>
        <v>8.3333333333333329E-2</v>
      </c>
      <c r="BB20" s="20">
        <f t="shared" si="11"/>
        <v>8.3333333333333329E-2</v>
      </c>
      <c r="BC20" s="20">
        <f t="shared" si="11"/>
        <v>8.3333333333333329E-2</v>
      </c>
      <c r="BD20" s="20">
        <f t="shared" si="11"/>
        <v>8.3333333333333329E-2</v>
      </c>
      <c r="BE20" s="20">
        <f t="shared" si="11"/>
        <v>8.3333333333333329E-2</v>
      </c>
      <c r="BF20" s="20">
        <f t="shared" si="11"/>
        <v>8.3333333333333329E-2</v>
      </c>
      <c r="BG20" s="20">
        <f t="shared" si="11"/>
        <v>8.3333333333333329E-2</v>
      </c>
      <c r="BH20" s="20">
        <f t="shared" si="11"/>
        <v>8.3333333333333329E-2</v>
      </c>
      <c r="BI20" s="20">
        <f t="shared" si="11"/>
        <v>8.3333333333333329E-2</v>
      </c>
      <c r="BJ20" s="20">
        <f t="shared" si="11"/>
        <v>8.3333333333333329E-2</v>
      </c>
      <c r="BK20" s="20">
        <f t="shared" ref="BK20:BR22" si="12">INDEX($G20:$R20,MATCH(BK$7,$G$19:$R$19,0))</f>
        <v>8.3333333333333329E-2</v>
      </c>
      <c r="BL20" s="20">
        <f t="shared" si="12"/>
        <v>8.3333333333333329E-2</v>
      </c>
      <c r="BM20" s="20">
        <f t="shared" si="12"/>
        <v>8.3333333333333329E-2</v>
      </c>
      <c r="BN20" s="20">
        <f t="shared" si="12"/>
        <v>8.3333333333333329E-2</v>
      </c>
      <c r="BO20" s="20">
        <f t="shared" si="12"/>
        <v>8.3333333333333329E-2</v>
      </c>
      <c r="BP20" s="20">
        <f t="shared" si="12"/>
        <v>8.3333333333333329E-2</v>
      </c>
      <c r="BQ20" s="20">
        <f t="shared" si="12"/>
        <v>8.3333333333333329E-2</v>
      </c>
      <c r="BR20" s="20">
        <f t="shared" si="12"/>
        <v>8.3333333333333329E-2</v>
      </c>
    </row>
    <row r="21" spans="3:70" customFormat="1" x14ac:dyDescent="0.25">
      <c r="C21" s="1" t="s">
        <v>27</v>
      </c>
      <c r="G21" s="21">
        <f>Inputs!N13</f>
        <v>8.3333333333333329E-2</v>
      </c>
      <c r="H21" s="21">
        <f>Inputs!O13</f>
        <v>8.3333333333333329E-2</v>
      </c>
      <c r="I21" s="21">
        <f>Inputs!P13</f>
        <v>8.3333333333333329E-2</v>
      </c>
      <c r="J21" s="21">
        <f>Inputs!Q13</f>
        <v>8.3333333333333329E-2</v>
      </c>
      <c r="K21" s="21">
        <f>Inputs!R13</f>
        <v>8.3333333333333329E-2</v>
      </c>
      <c r="L21" s="21">
        <f>Inputs!S13</f>
        <v>8.3333333333333329E-2</v>
      </c>
      <c r="M21" s="21">
        <f>Inputs!T13</f>
        <v>8.3333333333333329E-2</v>
      </c>
      <c r="N21" s="21">
        <f>Inputs!U13</f>
        <v>8.3333333333333329E-2</v>
      </c>
      <c r="O21" s="21">
        <f>Inputs!V13</f>
        <v>8.3333333333333329E-2</v>
      </c>
      <c r="P21" s="21">
        <f>Inputs!W13</f>
        <v>8.3333333333333329E-2</v>
      </c>
      <c r="Q21" s="21">
        <f>Inputs!X13</f>
        <v>8.3333333333333329E-2</v>
      </c>
      <c r="R21" s="21">
        <f>Inputs!Y13</f>
        <v>8.3333333333333329E-2</v>
      </c>
      <c r="T21" s="26"/>
      <c r="W21" s="20">
        <f t="shared" si="8"/>
        <v>8.3333333333333329E-2</v>
      </c>
      <c r="X21" s="20">
        <f t="shared" si="8"/>
        <v>8.3333333333333329E-2</v>
      </c>
      <c r="Y21" s="20">
        <f t="shared" si="8"/>
        <v>8.3333333333333329E-2</v>
      </c>
      <c r="Z21" s="20">
        <f t="shared" si="8"/>
        <v>8.3333333333333329E-2</v>
      </c>
      <c r="AA21" s="20">
        <f t="shared" si="8"/>
        <v>8.3333333333333329E-2</v>
      </c>
      <c r="AB21" s="20">
        <f t="shared" si="8"/>
        <v>8.3333333333333329E-2</v>
      </c>
      <c r="AC21" s="20">
        <f t="shared" si="8"/>
        <v>8.3333333333333329E-2</v>
      </c>
      <c r="AD21" s="20">
        <f t="shared" si="8"/>
        <v>8.3333333333333329E-2</v>
      </c>
      <c r="AE21" s="20">
        <f t="shared" si="8"/>
        <v>8.3333333333333329E-2</v>
      </c>
      <c r="AF21" s="20">
        <f t="shared" si="8"/>
        <v>8.3333333333333329E-2</v>
      </c>
      <c r="AG21" s="20">
        <f t="shared" si="9"/>
        <v>8.3333333333333329E-2</v>
      </c>
      <c r="AH21" s="20">
        <f t="shared" si="9"/>
        <v>8.3333333333333329E-2</v>
      </c>
      <c r="AI21" s="20">
        <f t="shared" si="9"/>
        <v>8.3333333333333329E-2</v>
      </c>
      <c r="AJ21" s="20">
        <f t="shared" si="9"/>
        <v>8.3333333333333329E-2</v>
      </c>
      <c r="AK21" s="20">
        <f t="shared" si="9"/>
        <v>8.3333333333333329E-2</v>
      </c>
      <c r="AL21" s="20">
        <f t="shared" si="9"/>
        <v>8.3333333333333329E-2</v>
      </c>
      <c r="AM21" s="20">
        <f t="shared" si="9"/>
        <v>8.3333333333333329E-2</v>
      </c>
      <c r="AN21" s="20">
        <f t="shared" si="9"/>
        <v>8.3333333333333329E-2</v>
      </c>
      <c r="AO21" s="20">
        <f t="shared" si="9"/>
        <v>8.3333333333333329E-2</v>
      </c>
      <c r="AP21" s="20">
        <f t="shared" si="9"/>
        <v>8.3333333333333329E-2</v>
      </c>
      <c r="AQ21" s="20">
        <f t="shared" si="10"/>
        <v>8.3333333333333329E-2</v>
      </c>
      <c r="AR21" s="20">
        <f t="shared" si="10"/>
        <v>8.3333333333333329E-2</v>
      </c>
      <c r="AS21" s="20">
        <f t="shared" si="10"/>
        <v>8.3333333333333329E-2</v>
      </c>
      <c r="AT21" s="20">
        <f t="shared" si="10"/>
        <v>8.3333333333333329E-2</v>
      </c>
      <c r="AU21" s="20">
        <f t="shared" si="10"/>
        <v>8.3333333333333329E-2</v>
      </c>
      <c r="AV21" s="20">
        <f t="shared" si="10"/>
        <v>8.3333333333333329E-2</v>
      </c>
      <c r="AW21" s="20">
        <f t="shared" si="10"/>
        <v>8.3333333333333329E-2</v>
      </c>
      <c r="AX21" s="20">
        <f t="shared" si="10"/>
        <v>8.3333333333333329E-2</v>
      </c>
      <c r="AY21" s="20">
        <f t="shared" si="10"/>
        <v>8.3333333333333329E-2</v>
      </c>
      <c r="AZ21" s="20">
        <f t="shared" si="10"/>
        <v>8.3333333333333329E-2</v>
      </c>
      <c r="BA21" s="20">
        <f t="shared" si="11"/>
        <v>8.3333333333333329E-2</v>
      </c>
      <c r="BB21" s="20">
        <f t="shared" si="11"/>
        <v>8.3333333333333329E-2</v>
      </c>
      <c r="BC21" s="20">
        <f t="shared" si="11"/>
        <v>8.3333333333333329E-2</v>
      </c>
      <c r="BD21" s="20">
        <f t="shared" si="11"/>
        <v>8.3333333333333329E-2</v>
      </c>
      <c r="BE21" s="20">
        <f t="shared" si="11"/>
        <v>8.3333333333333329E-2</v>
      </c>
      <c r="BF21" s="20">
        <f t="shared" si="11"/>
        <v>8.3333333333333329E-2</v>
      </c>
      <c r="BG21" s="20">
        <f t="shared" si="11"/>
        <v>8.3333333333333329E-2</v>
      </c>
      <c r="BH21" s="20">
        <f t="shared" si="11"/>
        <v>8.3333333333333329E-2</v>
      </c>
      <c r="BI21" s="20">
        <f t="shared" si="11"/>
        <v>8.3333333333333329E-2</v>
      </c>
      <c r="BJ21" s="20">
        <f t="shared" si="11"/>
        <v>8.3333333333333329E-2</v>
      </c>
      <c r="BK21" s="20">
        <f t="shared" si="12"/>
        <v>8.3333333333333329E-2</v>
      </c>
      <c r="BL21" s="20">
        <f t="shared" si="12"/>
        <v>8.3333333333333329E-2</v>
      </c>
      <c r="BM21" s="20">
        <f t="shared" si="12"/>
        <v>8.3333333333333329E-2</v>
      </c>
      <c r="BN21" s="20">
        <f t="shared" si="12"/>
        <v>8.3333333333333329E-2</v>
      </c>
      <c r="BO21" s="20">
        <f t="shared" si="12"/>
        <v>8.3333333333333329E-2</v>
      </c>
      <c r="BP21" s="20">
        <f t="shared" si="12"/>
        <v>8.3333333333333329E-2</v>
      </c>
      <c r="BQ21" s="20">
        <f t="shared" si="12"/>
        <v>8.3333333333333329E-2</v>
      </c>
      <c r="BR21" s="20">
        <f t="shared" si="12"/>
        <v>8.3333333333333329E-2</v>
      </c>
    </row>
    <row r="22" spans="3:70" customFormat="1" x14ac:dyDescent="0.25">
      <c r="C22" s="1" t="s">
        <v>26</v>
      </c>
      <c r="G22" s="21">
        <f>Inputs!N14</f>
        <v>8.3333333333333329E-2</v>
      </c>
      <c r="H22" s="21">
        <f>Inputs!O14</f>
        <v>8.3333333333333329E-2</v>
      </c>
      <c r="I22" s="21">
        <f>Inputs!P14</f>
        <v>8.3333333333333329E-2</v>
      </c>
      <c r="J22" s="21">
        <f>Inputs!Q14</f>
        <v>8.3333333333333329E-2</v>
      </c>
      <c r="K22" s="21">
        <f>Inputs!R14</f>
        <v>8.3333333333333329E-2</v>
      </c>
      <c r="L22" s="21">
        <f>Inputs!S14</f>
        <v>8.3333333333333329E-2</v>
      </c>
      <c r="M22" s="21">
        <f>Inputs!T14</f>
        <v>8.3333333333333329E-2</v>
      </c>
      <c r="N22" s="21">
        <f>Inputs!U14</f>
        <v>8.3333333333333329E-2</v>
      </c>
      <c r="O22" s="21">
        <f>Inputs!V14</f>
        <v>8.3333333333333329E-2</v>
      </c>
      <c r="P22" s="21">
        <f>Inputs!W14</f>
        <v>8.3333333333333329E-2</v>
      </c>
      <c r="Q22" s="21">
        <f>Inputs!X14</f>
        <v>8.3333333333333329E-2</v>
      </c>
      <c r="R22" s="21">
        <f>Inputs!Y14</f>
        <v>8.3333333333333329E-2</v>
      </c>
      <c r="T22" s="26"/>
      <c r="W22" s="20">
        <f t="shared" si="8"/>
        <v>8.3333333333333329E-2</v>
      </c>
      <c r="X22" s="20">
        <f t="shared" si="8"/>
        <v>8.3333333333333329E-2</v>
      </c>
      <c r="Y22" s="20">
        <f t="shared" si="8"/>
        <v>8.3333333333333329E-2</v>
      </c>
      <c r="Z22" s="20">
        <f t="shared" si="8"/>
        <v>8.3333333333333329E-2</v>
      </c>
      <c r="AA22" s="20">
        <f t="shared" si="8"/>
        <v>8.3333333333333329E-2</v>
      </c>
      <c r="AB22" s="20">
        <f t="shared" si="8"/>
        <v>8.3333333333333329E-2</v>
      </c>
      <c r="AC22" s="20">
        <f t="shared" si="8"/>
        <v>8.3333333333333329E-2</v>
      </c>
      <c r="AD22" s="20">
        <f t="shared" si="8"/>
        <v>8.3333333333333329E-2</v>
      </c>
      <c r="AE22" s="20">
        <f t="shared" si="8"/>
        <v>8.3333333333333329E-2</v>
      </c>
      <c r="AF22" s="20">
        <f t="shared" si="8"/>
        <v>8.3333333333333329E-2</v>
      </c>
      <c r="AG22" s="20">
        <f t="shared" si="9"/>
        <v>8.3333333333333329E-2</v>
      </c>
      <c r="AH22" s="20">
        <f t="shared" si="9"/>
        <v>8.3333333333333329E-2</v>
      </c>
      <c r="AI22" s="20">
        <f t="shared" si="9"/>
        <v>8.3333333333333329E-2</v>
      </c>
      <c r="AJ22" s="20">
        <f t="shared" si="9"/>
        <v>8.3333333333333329E-2</v>
      </c>
      <c r="AK22" s="20">
        <f t="shared" si="9"/>
        <v>8.3333333333333329E-2</v>
      </c>
      <c r="AL22" s="20">
        <f t="shared" si="9"/>
        <v>8.3333333333333329E-2</v>
      </c>
      <c r="AM22" s="20">
        <f t="shared" si="9"/>
        <v>8.3333333333333329E-2</v>
      </c>
      <c r="AN22" s="20">
        <f t="shared" si="9"/>
        <v>8.3333333333333329E-2</v>
      </c>
      <c r="AO22" s="20">
        <f t="shared" si="9"/>
        <v>8.3333333333333329E-2</v>
      </c>
      <c r="AP22" s="20">
        <f t="shared" si="9"/>
        <v>8.3333333333333329E-2</v>
      </c>
      <c r="AQ22" s="20">
        <f t="shared" si="10"/>
        <v>8.3333333333333329E-2</v>
      </c>
      <c r="AR22" s="20">
        <f t="shared" si="10"/>
        <v>8.3333333333333329E-2</v>
      </c>
      <c r="AS22" s="20">
        <f t="shared" si="10"/>
        <v>8.3333333333333329E-2</v>
      </c>
      <c r="AT22" s="20">
        <f t="shared" si="10"/>
        <v>8.3333333333333329E-2</v>
      </c>
      <c r="AU22" s="20">
        <f t="shared" si="10"/>
        <v>8.3333333333333329E-2</v>
      </c>
      <c r="AV22" s="20">
        <f t="shared" si="10"/>
        <v>8.3333333333333329E-2</v>
      </c>
      <c r="AW22" s="20">
        <f t="shared" si="10"/>
        <v>8.3333333333333329E-2</v>
      </c>
      <c r="AX22" s="20">
        <f t="shared" si="10"/>
        <v>8.3333333333333329E-2</v>
      </c>
      <c r="AY22" s="20">
        <f t="shared" si="10"/>
        <v>8.3333333333333329E-2</v>
      </c>
      <c r="AZ22" s="20">
        <f t="shared" si="10"/>
        <v>8.3333333333333329E-2</v>
      </c>
      <c r="BA22" s="20">
        <f t="shared" si="11"/>
        <v>8.3333333333333329E-2</v>
      </c>
      <c r="BB22" s="20">
        <f t="shared" si="11"/>
        <v>8.3333333333333329E-2</v>
      </c>
      <c r="BC22" s="20">
        <f t="shared" si="11"/>
        <v>8.3333333333333329E-2</v>
      </c>
      <c r="BD22" s="20">
        <f t="shared" si="11"/>
        <v>8.3333333333333329E-2</v>
      </c>
      <c r="BE22" s="20">
        <f t="shared" si="11"/>
        <v>8.3333333333333329E-2</v>
      </c>
      <c r="BF22" s="20">
        <f t="shared" si="11"/>
        <v>8.3333333333333329E-2</v>
      </c>
      <c r="BG22" s="20">
        <f t="shared" si="11"/>
        <v>8.3333333333333329E-2</v>
      </c>
      <c r="BH22" s="20">
        <f t="shared" si="11"/>
        <v>8.3333333333333329E-2</v>
      </c>
      <c r="BI22" s="20">
        <f t="shared" si="11"/>
        <v>8.3333333333333329E-2</v>
      </c>
      <c r="BJ22" s="20">
        <f t="shared" si="11"/>
        <v>8.3333333333333329E-2</v>
      </c>
      <c r="BK22" s="20">
        <f t="shared" si="12"/>
        <v>8.3333333333333329E-2</v>
      </c>
      <c r="BL22" s="20">
        <f t="shared" si="12"/>
        <v>8.3333333333333329E-2</v>
      </c>
      <c r="BM22" s="20">
        <f t="shared" si="12"/>
        <v>8.3333333333333329E-2</v>
      </c>
      <c r="BN22" s="20">
        <f t="shared" si="12"/>
        <v>8.3333333333333329E-2</v>
      </c>
      <c r="BO22" s="20">
        <f t="shared" si="12"/>
        <v>8.3333333333333329E-2</v>
      </c>
      <c r="BP22" s="20">
        <f t="shared" si="12"/>
        <v>8.3333333333333329E-2</v>
      </c>
      <c r="BQ22" s="20">
        <f t="shared" si="12"/>
        <v>8.3333333333333329E-2</v>
      </c>
      <c r="BR22" s="20">
        <f t="shared" si="12"/>
        <v>8.3333333333333329E-2</v>
      </c>
    </row>
    <row r="23" spans="3:70" customFormat="1" x14ac:dyDescent="0.25">
      <c r="T23" s="26"/>
    </row>
    <row r="24" spans="3:70" customFormat="1" x14ac:dyDescent="0.25">
      <c r="T24" s="26"/>
    </row>
    <row r="25" spans="3:70" customFormat="1" x14ac:dyDescent="0.25">
      <c r="C25" s="27" t="s">
        <v>91</v>
      </c>
      <c r="T25" s="26"/>
    </row>
    <row r="26" spans="3:70" customFormat="1" x14ac:dyDescent="0.25">
      <c r="C26" s="1" t="s">
        <v>28</v>
      </c>
      <c r="T26" s="26"/>
      <c r="W26" s="19">
        <f t="shared" ref="W26:BR26" si="13">W14*W20</f>
        <v>1250</v>
      </c>
      <c r="X26" s="19">
        <f t="shared" si="13"/>
        <v>1250</v>
      </c>
      <c r="Y26" s="19">
        <f t="shared" si="13"/>
        <v>1250</v>
      </c>
      <c r="Z26" s="19">
        <f t="shared" si="13"/>
        <v>1250</v>
      </c>
      <c r="AA26" s="19">
        <f t="shared" si="13"/>
        <v>1250</v>
      </c>
      <c r="AB26" s="19">
        <f t="shared" si="13"/>
        <v>1250</v>
      </c>
      <c r="AC26" s="19">
        <f t="shared" si="13"/>
        <v>1250</v>
      </c>
      <c r="AD26" s="19">
        <f t="shared" si="13"/>
        <v>1250</v>
      </c>
      <c r="AE26" s="19">
        <f t="shared" si="13"/>
        <v>1250</v>
      </c>
      <c r="AF26" s="19">
        <f t="shared" si="13"/>
        <v>1250</v>
      </c>
      <c r="AG26" s="19">
        <f t="shared" si="13"/>
        <v>1250</v>
      </c>
      <c r="AH26" s="19">
        <f t="shared" si="13"/>
        <v>1250</v>
      </c>
      <c r="AI26" s="19">
        <f t="shared" si="13"/>
        <v>1666.6666666666665</v>
      </c>
      <c r="AJ26" s="19">
        <f t="shared" si="13"/>
        <v>1666.6666666666665</v>
      </c>
      <c r="AK26" s="19">
        <f t="shared" si="13"/>
        <v>1666.6666666666665</v>
      </c>
      <c r="AL26" s="19">
        <f t="shared" si="13"/>
        <v>1666.6666666666665</v>
      </c>
      <c r="AM26" s="19">
        <f t="shared" si="13"/>
        <v>1666.6666666666665</v>
      </c>
      <c r="AN26" s="19">
        <f t="shared" si="13"/>
        <v>1666.6666666666665</v>
      </c>
      <c r="AO26" s="19">
        <f t="shared" si="13"/>
        <v>1666.6666666666665</v>
      </c>
      <c r="AP26" s="19">
        <f t="shared" si="13"/>
        <v>1666.6666666666665</v>
      </c>
      <c r="AQ26" s="19">
        <f t="shared" si="13"/>
        <v>1666.6666666666665</v>
      </c>
      <c r="AR26" s="19">
        <f t="shared" si="13"/>
        <v>1666.6666666666665</v>
      </c>
      <c r="AS26" s="19">
        <f t="shared" si="13"/>
        <v>1666.6666666666665</v>
      </c>
      <c r="AT26" s="19">
        <f t="shared" si="13"/>
        <v>1666.6666666666665</v>
      </c>
      <c r="AU26" s="19">
        <f t="shared" si="13"/>
        <v>1750</v>
      </c>
      <c r="AV26" s="19">
        <f t="shared" si="13"/>
        <v>1750</v>
      </c>
      <c r="AW26" s="19">
        <f t="shared" si="13"/>
        <v>1750</v>
      </c>
      <c r="AX26" s="19">
        <f t="shared" si="13"/>
        <v>1750</v>
      </c>
      <c r="AY26" s="19">
        <f t="shared" si="13"/>
        <v>1750</v>
      </c>
      <c r="AZ26" s="19">
        <f t="shared" si="13"/>
        <v>1750</v>
      </c>
      <c r="BA26" s="19">
        <f t="shared" si="13"/>
        <v>1750</v>
      </c>
      <c r="BB26" s="19">
        <f t="shared" si="13"/>
        <v>1750</v>
      </c>
      <c r="BC26" s="19">
        <f t="shared" si="13"/>
        <v>1750</v>
      </c>
      <c r="BD26" s="19">
        <f t="shared" si="13"/>
        <v>1750</v>
      </c>
      <c r="BE26" s="19">
        <f t="shared" si="13"/>
        <v>1750</v>
      </c>
      <c r="BF26" s="19">
        <f t="shared" si="13"/>
        <v>1750</v>
      </c>
      <c r="BG26" s="19">
        <f t="shared" si="13"/>
        <v>2000</v>
      </c>
      <c r="BH26" s="19">
        <f t="shared" si="13"/>
        <v>2000</v>
      </c>
      <c r="BI26" s="19">
        <f t="shared" si="13"/>
        <v>2000</v>
      </c>
      <c r="BJ26" s="19">
        <f t="shared" si="13"/>
        <v>2000</v>
      </c>
      <c r="BK26" s="19">
        <f t="shared" si="13"/>
        <v>2000</v>
      </c>
      <c r="BL26" s="19">
        <f t="shared" si="13"/>
        <v>2000</v>
      </c>
      <c r="BM26" s="19">
        <f t="shared" si="13"/>
        <v>2000</v>
      </c>
      <c r="BN26" s="19">
        <f t="shared" si="13"/>
        <v>2000</v>
      </c>
      <c r="BO26" s="19">
        <f t="shared" si="13"/>
        <v>2000</v>
      </c>
      <c r="BP26" s="19">
        <f t="shared" si="13"/>
        <v>2000</v>
      </c>
      <c r="BQ26" s="19">
        <f t="shared" si="13"/>
        <v>2000</v>
      </c>
      <c r="BR26" s="19">
        <f t="shared" si="13"/>
        <v>2000</v>
      </c>
    </row>
    <row r="27" spans="3:70" customFormat="1" x14ac:dyDescent="0.25">
      <c r="C27" s="1" t="s">
        <v>27</v>
      </c>
      <c r="T27" s="26"/>
      <c r="W27" s="19">
        <f t="shared" ref="W27:BR27" si="14">W15*W21</f>
        <v>2500</v>
      </c>
      <c r="X27" s="19">
        <f t="shared" si="14"/>
        <v>2500</v>
      </c>
      <c r="Y27" s="19">
        <f t="shared" si="14"/>
        <v>2500</v>
      </c>
      <c r="Z27" s="19">
        <f t="shared" si="14"/>
        <v>2500</v>
      </c>
      <c r="AA27" s="19">
        <f t="shared" si="14"/>
        <v>2500</v>
      </c>
      <c r="AB27" s="19">
        <f t="shared" si="14"/>
        <v>2500</v>
      </c>
      <c r="AC27" s="19">
        <f t="shared" si="14"/>
        <v>2500</v>
      </c>
      <c r="AD27" s="19">
        <f t="shared" si="14"/>
        <v>2500</v>
      </c>
      <c r="AE27" s="19">
        <f t="shared" si="14"/>
        <v>2500</v>
      </c>
      <c r="AF27" s="19">
        <f t="shared" si="14"/>
        <v>2500</v>
      </c>
      <c r="AG27" s="19">
        <f t="shared" si="14"/>
        <v>2500</v>
      </c>
      <c r="AH27" s="19">
        <f t="shared" si="14"/>
        <v>2500</v>
      </c>
      <c r="AI27" s="19">
        <f t="shared" si="14"/>
        <v>2750</v>
      </c>
      <c r="AJ27" s="19">
        <f t="shared" si="14"/>
        <v>2750</v>
      </c>
      <c r="AK27" s="19">
        <f t="shared" si="14"/>
        <v>2750</v>
      </c>
      <c r="AL27" s="19">
        <f t="shared" si="14"/>
        <v>2750</v>
      </c>
      <c r="AM27" s="19">
        <f t="shared" si="14"/>
        <v>2750</v>
      </c>
      <c r="AN27" s="19">
        <f t="shared" si="14"/>
        <v>2750</v>
      </c>
      <c r="AO27" s="19">
        <f t="shared" si="14"/>
        <v>2750</v>
      </c>
      <c r="AP27" s="19">
        <f t="shared" si="14"/>
        <v>2750</v>
      </c>
      <c r="AQ27" s="19">
        <f t="shared" si="14"/>
        <v>2750</v>
      </c>
      <c r="AR27" s="19">
        <f t="shared" si="14"/>
        <v>2750</v>
      </c>
      <c r="AS27" s="19">
        <f t="shared" si="14"/>
        <v>2750</v>
      </c>
      <c r="AT27" s="19">
        <f t="shared" si="14"/>
        <v>2750</v>
      </c>
      <c r="AU27" s="19">
        <f t="shared" si="14"/>
        <v>3000</v>
      </c>
      <c r="AV27" s="19">
        <f t="shared" si="14"/>
        <v>3000</v>
      </c>
      <c r="AW27" s="19">
        <f t="shared" si="14"/>
        <v>3000</v>
      </c>
      <c r="AX27" s="19">
        <f t="shared" si="14"/>
        <v>3000</v>
      </c>
      <c r="AY27" s="19">
        <f t="shared" si="14"/>
        <v>3000</v>
      </c>
      <c r="AZ27" s="19">
        <f t="shared" si="14"/>
        <v>3000</v>
      </c>
      <c r="BA27" s="19">
        <f t="shared" si="14"/>
        <v>3000</v>
      </c>
      <c r="BB27" s="19">
        <f t="shared" si="14"/>
        <v>3000</v>
      </c>
      <c r="BC27" s="19">
        <f t="shared" si="14"/>
        <v>3000</v>
      </c>
      <c r="BD27" s="19">
        <f t="shared" si="14"/>
        <v>3000</v>
      </c>
      <c r="BE27" s="19">
        <f t="shared" si="14"/>
        <v>3000</v>
      </c>
      <c r="BF27" s="19">
        <f t="shared" si="14"/>
        <v>3000</v>
      </c>
      <c r="BG27" s="19">
        <f t="shared" si="14"/>
        <v>3250</v>
      </c>
      <c r="BH27" s="19">
        <f t="shared" si="14"/>
        <v>3250</v>
      </c>
      <c r="BI27" s="19">
        <f t="shared" si="14"/>
        <v>3250</v>
      </c>
      <c r="BJ27" s="19">
        <f t="shared" si="14"/>
        <v>3250</v>
      </c>
      <c r="BK27" s="19">
        <f t="shared" si="14"/>
        <v>3250</v>
      </c>
      <c r="BL27" s="19">
        <f t="shared" si="14"/>
        <v>3250</v>
      </c>
      <c r="BM27" s="19">
        <f t="shared" si="14"/>
        <v>3250</v>
      </c>
      <c r="BN27" s="19">
        <f t="shared" si="14"/>
        <v>3250</v>
      </c>
      <c r="BO27" s="19">
        <f t="shared" si="14"/>
        <v>3250</v>
      </c>
      <c r="BP27" s="19">
        <f t="shared" si="14"/>
        <v>3250</v>
      </c>
      <c r="BQ27" s="19">
        <f t="shared" si="14"/>
        <v>3250</v>
      </c>
      <c r="BR27" s="19">
        <f t="shared" si="14"/>
        <v>3250</v>
      </c>
    </row>
    <row r="28" spans="3:70" customFormat="1" x14ac:dyDescent="0.25">
      <c r="C28" s="1" t="s">
        <v>26</v>
      </c>
      <c r="T28" s="26"/>
      <c r="W28" s="19">
        <f t="shared" ref="W28:BR28" si="15">W16*W22</f>
        <v>3750</v>
      </c>
      <c r="X28" s="19">
        <f t="shared" si="15"/>
        <v>3750</v>
      </c>
      <c r="Y28" s="19">
        <f t="shared" si="15"/>
        <v>3750</v>
      </c>
      <c r="Z28" s="19">
        <f t="shared" si="15"/>
        <v>3750</v>
      </c>
      <c r="AA28" s="19">
        <f t="shared" si="15"/>
        <v>3750</v>
      </c>
      <c r="AB28" s="19">
        <f t="shared" si="15"/>
        <v>3750</v>
      </c>
      <c r="AC28" s="19">
        <f t="shared" si="15"/>
        <v>3750</v>
      </c>
      <c r="AD28" s="19">
        <f t="shared" si="15"/>
        <v>3750</v>
      </c>
      <c r="AE28" s="19">
        <f t="shared" si="15"/>
        <v>3750</v>
      </c>
      <c r="AF28" s="19">
        <f t="shared" si="15"/>
        <v>3750</v>
      </c>
      <c r="AG28" s="19">
        <f t="shared" si="15"/>
        <v>3750</v>
      </c>
      <c r="AH28" s="19">
        <f t="shared" si="15"/>
        <v>3750</v>
      </c>
      <c r="AI28" s="19">
        <f t="shared" si="15"/>
        <v>4000</v>
      </c>
      <c r="AJ28" s="19">
        <f t="shared" si="15"/>
        <v>4000</v>
      </c>
      <c r="AK28" s="19">
        <f t="shared" si="15"/>
        <v>4000</v>
      </c>
      <c r="AL28" s="19">
        <f t="shared" si="15"/>
        <v>4000</v>
      </c>
      <c r="AM28" s="19">
        <f t="shared" si="15"/>
        <v>4000</v>
      </c>
      <c r="AN28" s="19">
        <f t="shared" si="15"/>
        <v>4000</v>
      </c>
      <c r="AO28" s="19">
        <f t="shared" si="15"/>
        <v>4000</v>
      </c>
      <c r="AP28" s="19">
        <f t="shared" si="15"/>
        <v>4000</v>
      </c>
      <c r="AQ28" s="19">
        <f t="shared" si="15"/>
        <v>4000</v>
      </c>
      <c r="AR28" s="19">
        <f t="shared" si="15"/>
        <v>4000</v>
      </c>
      <c r="AS28" s="19">
        <f t="shared" si="15"/>
        <v>4000</v>
      </c>
      <c r="AT28" s="19">
        <f t="shared" si="15"/>
        <v>4000</v>
      </c>
      <c r="AU28" s="19">
        <f t="shared" si="15"/>
        <v>4250</v>
      </c>
      <c r="AV28" s="19">
        <f t="shared" si="15"/>
        <v>4250</v>
      </c>
      <c r="AW28" s="19">
        <f t="shared" si="15"/>
        <v>4250</v>
      </c>
      <c r="AX28" s="19">
        <f t="shared" si="15"/>
        <v>4250</v>
      </c>
      <c r="AY28" s="19">
        <f t="shared" si="15"/>
        <v>4250</v>
      </c>
      <c r="AZ28" s="19">
        <f t="shared" si="15"/>
        <v>4250</v>
      </c>
      <c r="BA28" s="19">
        <f t="shared" si="15"/>
        <v>4250</v>
      </c>
      <c r="BB28" s="19">
        <f t="shared" si="15"/>
        <v>4250</v>
      </c>
      <c r="BC28" s="19">
        <f t="shared" si="15"/>
        <v>4250</v>
      </c>
      <c r="BD28" s="19">
        <f t="shared" si="15"/>
        <v>4250</v>
      </c>
      <c r="BE28" s="19">
        <f t="shared" si="15"/>
        <v>4250</v>
      </c>
      <c r="BF28" s="19">
        <f t="shared" si="15"/>
        <v>4250</v>
      </c>
      <c r="BG28" s="19">
        <f t="shared" si="15"/>
        <v>4500</v>
      </c>
      <c r="BH28" s="19">
        <f t="shared" si="15"/>
        <v>4500</v>
      </c>
      <c r="BI28" s="19">
        <f t="shared" si="15"/>
        <v>4500</v>
      </c>
      <c r="BJ28" s="19">
        <f t="shared" si="15"/>
        <v>4500</v>
      </c>
      <c r="BK28" s="19">
        <f t="shared" si="15"/>
        <v>4500</v>
      </c>
      <c r="BL28" s="19">
        <f t="shared" si="15"/>
        <v>4500</v>
      </c>
      <c r="BM28" s="19">
        <f t="shared" si="15"/>
        <v>4500</v>
      </c>
      <c r="BN28" s="19">
        <f t="shared" si="15"/>
        <v>4500</v>
      </c>
      <c r="BO28" s="19">
        <f t="shared" si="15"/>
        <v>4500</v>
      </c>
      <c r="BP28" s="19">
        <f t="shared" si="15"/>
        <v>4500</v>
      </c>
      <c r="BQ28" s="19">
        <f t="shared" si="15"/>
        <v>4500</v>
      </c>
      <c r="BR28" s="19">
        <f t="shared" si="15"/>
        <v>4500</v>
      </c>
    </row>
    <row r="29" spans="3:70" customFormat="1" x14ac:dyDescent="0.25">
      <c r="C29" s="27" t="s">
        <v>90</v>
      </c>
      <c r="T29" s="26"/>
      <c r="W29" s="17">
        <f t="shared" ref="W29:BR29" si="16">SUM(W26:W28)</f>
        <v>7500</v>
      </c>
      <c r="X29" s="17">
        <f t="shared" si="16"/>
        <v>7500</v>
      </c>
      <c r="Y29" s="17">
        <f t="shared" si="16"/>
        <v>7500</v>
      </c>
      <c r="Z29" s="17">
        <f t="shared" si="16"/>
        <v>7500</v>
      </c>
      <c r="AA29" s="17">
        <f t="shared" si="16"/>
        <v>7500</v>
      </c>
      <c r="AB29" s="17">
        <f t="shared" si="16"/>
        <v>7500</v>
      </c>
      <c r="AC29" s="17">
        <f t="shared" si="16"/>
        <v>7500</v>
      </c>
      <c r="AD29" s="17">
        <f t="shared" si="16"/>
        <v>7500</v>
      </c>
      <c r="AE29" s="17">
        <f t="shared" si="16"/>
        <v>7500</v>
      </c>
      <c r="AF29" s="17">
        <f t="shared" si="16"/>
        <v>7500</v>
      </c>
      <c r="AG29" s="17">
        <f t="shared" si="16"/>
        <v>7500</v>
      </c>
      <c r="AH29" s="17">
        <f t="shared" si="16"/>
        <v>7500</v>
      </c>
      <c r="AI29" s="17">
        <f t="shared" si="16"/>
        <v>8416.6666666666661</v>
      </c>
      <c r="AJ29" s="17">
        <f t="shared" si="16"/>
        <v>8416.6666666666661</v>
      </c>
      <c r="AK29" s="17">
        <f t="shared" si="16"/>
        <v>8416.6666666666661</v>
      </c>
      <c r="AL29" s="17">
        <f t="shared" si="16"/>
        <v>8416.6666666666661</v>
      </c>
      <c r="AM29" s="17">
        <f t="shared" si="16"/>
        <v>8416.6666666666661</v>
      </c>
      <c r="AN29" s="17">
        <f t="shared" si="16"/>
        <v>8416.6666666666661</v>
      </c>
      <c r="AO29" s="17">
        <f t="shared" si="16"/>
        <v>8416.6666666666661</v>
      </c>
      <c r="AP29" s="17">
        <f t="shared" si="16"/>
        <v>8416.6666666666661</v>
      </c>
      <c r="AQ29" s="17">
        <f t="shared" si="16"/>
        <v>8416.6666666666661</v>
      </c>
      <c r="AR29" s="17">
        <f t="shared" si="16"/>
        <v>8416.6666666666661</v>
      </c>
      <c r="AS29" s="17">
        <f t="shared" si="16"/>
        <v>8416.6666666666661</v>
      </c>
      <c r="AT29" s="17">
        <f t="shared" si="16"/>
        <v>8416.6666666666661</v>
      </c>
      <c r="AU29" s="17">
        <f t="shared" si="16"/>
        <v>9000</v>
      </c>
      <c r="AV29" s="17">
        <f t="shared" si="16"/>
        <v>9000</v>
      </c>
      <c r="AW29" s="17">
        <f t="shared" si="16"/>
        <v>9000</v>
      </c>
      <c r="AX29" s="17">
        <f t="shared" si="16"/>
        <v>9000</v>
      </c>
      <c r="AY29" s="17">
        <f t="shared" si="16"/>
        <v>9000</v>
      </c>
      <c r="AZ29" s="17">
        <f t="shared" si="16"/>
        <v>9000</v>
      </c>
      <c r="BA29" s="17">
        <f t="shared" si="16"/>
        <v>9000</v>
      </c>
      <c r="BB29" s="17">
        <f t="shared" si="16"/>
        <v>9000</v>
      </c>
      <c r="BC29" s="17">
        <f t="shared" si="16"/>
        <v>9000</v>
      </c>
      <c r="BD29" s="17">
        <f t="shared" si="16"/>
        <v>9000</v>
      </c>
      <c r="BE29" s="17">
        <f t="shared" si="16"/>
        <v>9000</v>
      </c>
      <c r="BF29" s="17">
        <f t="shared" si="16"/>
        <v>9000</v>
      </c>
      <c r="BG29" s="17">
        <f t="shared" si="16"/>
        <v>9750</v>
      </c>
      <c r="BH29" s="17">
        <f t="shared" si="16"/>
        <v>9750</v>
      </c>
      <c r="BI29" s="17">
        <f t="shared" si="16"/>
        <v>9750</v>
      </c>
      <c r="BJ29" s="17">
        <f t="shared" si="16"/>
        <v>9750</v>
      </c>
      <c r="BK29" s="17">
        <f t="shared" si="16"/>
        <v>9750</v>
      </c>
      <c r="BL29" s="17">
        <f t="shared" si="16"/>
        <v>9750</v>
      </c>
      <c r="BM29" s="17">
        <f t="shared" si="16"/>
        <v>9750</v>
      </c>
      <c r="BN29" s="17">
        <f t="shared" si="16"/>
        <v>9750</v>
      </c>
      <c r="BO29" s="17">
        <f t="shared" si="16"/>
        <v>9750</v>
      </c>
      <c r="BP29" s="17">
        <f t="shared" si="16"/>
        <v>9750</v>
      </c>
      <c r="BQ29" s="17">
        <f t="shared" si="16"/>
        <v>9750</v>
      </c>
      <c r="BR29" s="17">
        <f t="shared" si="16"/>
        <v>9750</v>
      </c>
    </row>
    <row r="30" spans="3:70" customFormat="1" x14ac:dyDescent="0.25">
      <c r="T30" s="26"/>
    </row>
    <row r="31" spans="3:70" s="7" customFormat="1" x14ac:dyDescent="0.25">
      <c r="C31" s="7" t="s">
        <v>89</v>
      </c>
      <c r="T31" s="16"/>
    </row>
    <row r="32" spans="3:70" customFormat="1" x14ac:dyDescent="0.25">
      <c r="T32" s="26"/>
    </row>
    <row r="33" spans="3:70" customFormat="1" x14ac:dyDescent="0.25">
      <c r="C33" s="28" t="s">
        <v>88</v>
      </c>
      <c r="T33" s="26"/>
    </row>
    <row r="34" spans="3:70" customFormat="1" x14ac:dyDescent="0.25">
      <c r="C34" s="1" t="s">
        <v>25</v>
      </c>
      <c r="G34" s="21">
        <f>Inputs!F16</f>
        <v>0.05</v>
      </c>
      <c r="H34" s="21">
        <f>Inputs!G16</f>
        <v>0.05</v>
      </c>
      <c r="I34" s="21">
        <f>Inputs!H16</f>
        <v>0.05</v>
      </c>
      <c r="J34" s="21">
        <f>Inputs!I16</f>
        <v>0.05</v>
      </c>
      <c r="T34" s="26"/>
      <c r="W34" s="20">
        <f t="shared" ref="W34:AF38" si="17">INDEX($G34:$J34,MATCH(W$4,$G$4:$J$4,0))</f>
        <v>0.05</v>
      </c>
      <c r="X34" s="20">
        <f t="shared" si="17"/>
        <v>0.05</v>
      </c>
      <c r="Y34" s="20">
        <f t="shared" si="17"/>
        <v>0.05</v>
      </c>
      <c r="Z34" s="20">
        <f t="shared" si="17"/>
        <v>0.05</v>
      </c>
      <c r="AA34" s="20">
        <f t="shared" si="17"/>
        <v>0.05</v>
      </c>
      <c r="AB34" s="20">
        <f t="shared" si="17"/>
        <v>0.05</v>
      </c>
      <c r="AC34" s="20">
        <f t="shared" si="17"/>
        <v>0.05</v>
      </c>
      <c r="AD34" s="20">
        <f t="shared" si="17"/>
        <v>0.05</v>
      </c>
      <c r="AE34" s="20">
        <f t="shared" si="17"/>
        <v>0.05</v>
      </c>
      <c r="AF34" s="20">
        <f t="shared" si="17"/>
        <v>0.05</v>
      </c>
      <c r="AG34" s="20">
        <f t="shared" ref="AG34:AP38" si="18">INDEX($G34:$J34,MATCH(AG$4,$G$4:$J$4,0))</f>
        <v>0.05</v>
      </c>
      <c r="AH34" s="20">
        <f t="shared" si="18"/>
        <v>0.05</v>
      </c>
      <c r="AI34" s="20">
        <f t="shared" si="18"/>
        <v>0.05</v>
      </c>
      <c r="AJ34" s="20">
        <f t="shared" si="18"/>
        <v>0.05</v>
      </c>
      <c r="AK34" s="20">
        <f t="shared" si="18"/>
        <v>0.05</v>
      </c>
      <c r="AL34" s="20">
        <f t="shared" si="18"/>
        <v>0.05</v>
      </c>
      <c r="AM34" s="20">
        <f t="shared" si="18"/>
        <v>0.05</v>
      </c>
      <c r="AN34" s="20">
        <f t="shared" si="18"/>
        <v>0.05</v>
      </c>
      <c r="AO34" s="20">
        <f t="shared" si="18"/>
        <v>0.05</v>
      </c>
      <c r="AP34" s="20">
        <f t="shared" si="18"/>
        <v>0.05</v>
      </c>
      <c r="AQ34" s="20">
        <f t="shared" ref="AQ34:AZ38" si="19">INDEX($G34:$J34,MATCH(AQ$4,$G$4:$J$4,0))</f>
        <v>0.05</v>
      </c>
      <c r="AR34" s="20">
        <f t="shared" si="19"/>
        <v>0.05</v>
      </c>
      <c r="AS34" s="20">
        <f t="shared" si="19"/>
        <v>0.05</v>
      </c>
      <c r="AT34" s="20">
        <f t="shared" si="19"/>
        <v>0.05</v>
      </c>
      <c r="AU34" s="20">
        <f t="shared" si="19"/>
        <v>0.05</v>
      </c>
      <c r="AV34" s="20">
        <f t="shared" si="19"/>
        <v>0.05</v>
      </c>
      <c r="AW34" s="20">
        <f t="shared" si="19"/>
        <v>0.05</v>
      </c>
      <c r="AX34" s="20">
        <f t="shared" si="19"/>
        <v>0.05</v>
      </c>
      <c r="AY34" s="20">
        <f t="shared" si="19"/>
        <v>0.05</v>
      </c>
      <c r="AZ34" s="20">
        <f t="shared" si="19"/>
        <v>0.05</v>
      </c>
      <c r="BA34" s="20">
        <f t="shared" ref="BA34:BJ38" si="20">INDEX($G34:$J34,MATCH(BA$4,$G$4:$J$4,0))</f>
        <v>0.05</v>
      </c>
      <c r="BB34" s="20">
        <f t="shared" si="20"/>
        <v>0.05</v>
      </c>
      <c r="BC34" s="20">
        <f t="shared" si="20"/>
        <v>0.05</v>
      </c>
      <c r="BD34" s="20">
        <f t="shared" si="20"/>
        <v>0.05</v>
      </c>
      <c r="BE34" s="20">
        <f t="shared" si="20"/>
        <v>0.05</v>
      </c>
      <c r="BF34" s="20">
        <f t="shared" si="20"/>
        <v>0.05</v>
      </c>
      <c r="BG34" s="20">
        <f t="shared" si="20"/>
        <v>0.05</v>
      </c>
      <c r="BH34" s="20">
        <f t="shared" si="20"/>
        <v>0.05</v>
      </c>
      <c r="BI34" s="20">
        <f t="shared" si="20"/>
        <v>0.05</v>
      </c>
      <c r="BJ34" s="20">
        <f t="shared" si="20"/>
        <v>0.05</v>
      </c>
      <c r="BK34" s="20">
        <f t="shared" ref="BK34:BR38" si="21">INDEX($G34:$J34,MATCH(BK$4,$G$4:$J$4,0))</f>
        <v>0.05</v>
      </c>
      <c r="BL34" s="20">
        <f t="shared" si="21"/>
        <v>0.05</v>
      </c>
      <c r="BM34" s="20">
        <f t="shared" si="21"/>
        <v>0.05</v>
      </c>
      <c r="BN34" s="20">
        <f t="shared" si="21"/>
        <v>0.05</v>
      </c>
      <c r="BO34" s="20">
        <f t="shared" si="21"/>
        <v>0.05</v>
      </c>
      <c r="BP34" s="20">
        <f t="shared" si="21"/>
        <v>0.05</v>
      </c>
      <c r="BQ34" s="20">
        <f t="shared" si="21"/>
        <v>0.05</v>
      </c>
      <c r="BR34" s="20">
        <f t="shared" si="21"/>
        <v>0.05</v>
      </c>
    </row>
    <row r="35" spans="3:70" customFormat="1" x14ac:dyDescent="0.25">
      <c r="C35" s="1" t="s">
        <v>24</v>
      </c>
      <c r="G35" s="21">
        <f>Inputs!F17</f>
        <v>0.05</v>
      </c>
      <c r="H35" s="21">
        <f>Inputs!G17</f>
        <v>0.05</v>
      </c>
      <c r="I35" s="21">
        <f>Inputs!H17</f>
        <v>0.05</v>
      </c>
      <c r="J35" s="21">
        <f>Inputs!I17</f>
        <v>0.05</v>
      </c>
      <c r="T35" s="26"/>
      <c r="W35" s="20">
        <f t="shared" si="17"/>
        <v>0.05</v>
      </c>
      <c r="X35" s="20">
        <f t="shared" si="17"/>
        <v>0.05</v>
      </c>
      <c r="Y35" s="20">
        <f t="shared" si="17"/>
        <v>0.05</v>
      </c>
      <c r="Z35" s="20">
        <f t="shared" si="17"/>
        <v>0.05</v>
      </c>
      <c r="AA35" s="20">
        <f t="shared" si="17"/>
        <v>0.05</v>
      </c>
      <c r="AB35" s="20">
        <f t="shared" si="17"/>
        <v>0.05</v>
      </c>
      <c r="AC35" s="20">
        <f t="shared" si="17"/>
        <v>0.05</v>
      </c>
      <c r="AD35" s="20">
        <f t="shared" si="17"/>
        <v>0.05</v>
      </c>
      <c r="AE35" s="20">
        <f t="shared" si="17"/>
        <v>0.05</v>
      </c>
      <c r="AF35" s="20">
        <f t="shared" si="17"/>
        <v>0.05</v>
      </c>
      <c r="AG35" s="20">
        <f t="shared" si="18"/>
        <v>0.05</v>
      </c>
      <c r="AH35" s="20">
        <f t="shared" si="18"/>
        <v>0.05</v>
      </c>
      <c r="AI35" s="20">
        <f t="shared" si="18"/>
        <v>0.05</v>
      </c>
      <c r="AJ35" s="20">
        <f t="shared" si="18"/>
        <v>0.05</v>
      </c>
      <c r="AK35" s="20">
        <f t="shared" si="18"/>
        <v>0.05</v>
      </c>
      <c r="AL35" s="20">
        <f t="shared" si="18"/>
        <v>0.05</v>
      </c>
      <c r="AM35" s="20">
        <f t="shared" si="18"/>
        <v>0.05</v>
      </c>
      <c r="AN35" s="20">
        <f t="shared" si="18"/>
        <v>0.05</v>
      </c>
      <c r="AO35" s="20">
        <f t="shared" si="18"/>
        <v>0.05</v>
      </c>
      <c r="AP35" s="20">
        <f t="shared" si="18"/>
        <v>0.05</v>
      </c>
      <c r="AQ35" s="20">
        <f t="shared" si="19"/>
        <v>0.05</v>
      </c>
      <c r="AR35" s="20">
        <f t="shared" si="19"/>
        <v>0.05</v>
      </c>
      <c r="AS35" s="20">
        <f t="shared" si="19"/>
        <v>0.05</v>
      </c>
      <c r="AT35" s="20">
        <f t="shared" si="19"/>
        <v>0.05</v>
      </c>
      <c r="AU35" s="20">
        <f t="shared" si="19"/>
        <v>0.05</v>
      </c>
      <c r="AV35" s="20">
        <f t="shared" si="19"/>
        <v>0.05</v>
      </c>
      <c r="AW35" s="20">
        <f t="shared" si="19"/>
        <v>0.05</v>
      </c>
      <c r="AX35" s="20">
        <f t="shared" si="19"/>
        <v>0.05</v>
      </c>
      <c r="AY35" s="20">
        <f t="shared" si="19"/>
        <v>0.05</v>
      </c>
      <c r="AZ35" s="20">
        <f t="shared" si="19"/>
        <v>0.05</v>
      </c>
      <c r="BA35" s="20">
        <f t="shared" si="20"/>
        <v>0.05</v>
      </c>
      <c r="BB35" s="20">
        <f t="shared" si="20"/>
        <v>0.05</v>
      </c>
      <c r="BC35" s="20">
        <f t="shared" si="20"/>
        <v>0.05</v>
      </c>
      <c r="BD35" s="20">
        <f t="shared" si="20"/>
        <v>0.05</v>
      </c>
      <c r="BE35" s="20">
        <f t="shared" si="20"/>
        <v>0.05</v>
      </c>
      <c r="BF35" s="20">
        <f t="shared" si="20"/>
        <v>0.05</v>
      </c>
      <c r="BG35" s="20">
        <f t="shared" si="20"/>
        <v>0.05</v>
      </c>
      <c r="BH35" s="20">
        <f t="shared" si="20"/>
        <v>0.05</v>
      </c>
      <c r="BI35" s="20">
        <f t="shared" si="20"/>
        <v>0.05</v>
      </c>
      <c r="BJ35" s="20">
        <f t="shared" si="20"/>
        <v>0.05</v>
      </c>
      <c r="BK35" s="20">
        <f t="shared" si="21"/>
        <v>0.05</v>
      </c>
      <c r="BL35" s="20">
        <f t="shared" si="21"/>
        <v>0.05</v>
      </c>
      <c r="BM35" s="20">
        <f t="shared" si="21"/>
        <v>0.05</v>
      </c>
      <c r="BN35" s="20">
        <f t="shared" si="21"/>
        <v>0.05</v>
      </c>
      <c r="BO35" s="20">
        <f t="shared" si="21"/>
        <v>0.05</v>
      </c>
      <c r="BP35" s="20">
        <f t="shared" si="21"/>
        <v>0.05</v>
      </c>
      <c r="BQ35" s="20">
        <f t="shared" si="21"/>
        <v>0.05</v>
      </c>
      <c r="BR35" s="20">
        <f t="shared" si="21"/>
        <v>0.05</v>
      </c>
    </row>
    <row r="36" spans="3:70" customFormat="1" x14ac:dyDescent="0.25">
      <c r="C36" s="1" t="s">
        <v>23</v>
      </c>
      <c r="G36" s="21">
        <f>Inputs!F18</f>
        <v>0.05</v>
      </c>
      <c r="H36" s="21">
        <f>Inputs!G18</f>
        <v>0.05</v>
      </c>
      <c r="I36" s="21">
        <f>Inputs!H18</f>
        <v>0.05</v>
      </c>
      <c r="J36" s="21">
        <f>Inputs!I18</f>
        <v>0.05</v>
      </c>
      <c r="T36" s="26"/>
      <c r="W36" s="20">
        <f t="shared" si="17"/>
        <v>0.05</v>
      </c>
      <c r="X36" s="20">
        <f t="shared" si="17"/>
        <v>0.05</v>
      </c>
      <c r="Y36" s="20">
        <f t="shared" si="17"/>
        <v>0.05</v>
      </c>
      <c r="Z36" s="20">
        <f t="shared" si="17"/>
        <v>0.05</v>
      </c>
      <c r="AA36" s="20">
        <f t="shared" si="17"/>
        <v>0.05</v>
      </c>
      <c r="AB36" s="20">
        <f t="shared" si="17"/>
        <v>0.05</v>
      </c>
      <c r="AC36" s="20">
        <f t="shared" si="17"/>
        <v>0.05</v>
      </c>
      <c r="AD36" s="20">
        <f t="shared" si="17"/>
        <v>0.05</v>
      </c>
      <c r="AE36" s="20">
        <f t="shared" si="17"/>
        <v>0.05</v>
      </c>
      <c r="AF36" s="20">
        <f t="shared" si="17"/>
        <v>0.05</v>
      </c>
      <c r="AG36" s="20">
        <f t="shared" si="18"/>
        <v>0.05</v>
      </c>
      <c r="AH36" s="20">
        <f t="shared" si="18"/>
        <v>0.05</v>
      </c>
      <c r="AI36" s="20">
        <f t="shared" si="18"/>
        <v>0.05</v>
      </c>
      <c r="AJ36" s="20">
        <f t="shared" si="18"/>
        <v>0.05</v>
      </c>
      <c r="AK36" s="20">
        <f t="shared" si="18"/>
        <v>0.05</v>
      </c>
      <c r="AL36" s="20">
        <f t="shared" si="18"/>
        <v>0.05</v>
      </c>
      <c r="AM36" s="20">
        <f t="shared" si="18"/>
        <v>0.05</v>
      </c>
      <c r="AN36" s="20">
        <f t="shared" si="18"/>
        <v>0.05</v>
      </c>
      <c r="AO36" s="20">
        <f t="shared" si="18"/>
        <v>0.05</v>
      </c>
      <c r="AP36" s="20">
        <f t="shared" si="18"/>
        <v>0.05</v>
      </c>
      <c r="AQ36" s="20">
        <f t="shared" si="19"/>
        <v>0.05</v>
      </c>
      <c r="AR36" s="20">
        <f t="shared" si="19"/>
        <v>0.05</v>
      </c>
      <c r="AS36" s="20">
        <f t="shared" si="19"/>
        <v>0.05</v>
      </c>
      <c r="AT36" s="20">
        <f t="shared" si="19"/>
        <v>0.05</v>
      </c>
      <c r="AU36" s="20">
        <f t="shared" si="19"/>
        <v>0.05</v>
      </c>
      <c r="AV36" s="20">
        <f t="shared" si="19"/>
        <v>0.05</v>
      </c>
      <c r="AW36" s="20">
        <f t="shared" si="19"/>
        <v>0.05</v>
      </c>
      <c r="AX36" s="20">
        <f t="shared" si="19"/>
        <v>0.05</v>
      </c>
      <c r="AY36" s="20">
        <f t="shared" si="19"/>
        <v>0.05</v>
      </c>
      <c r="AZ36" s="20">
        <f t="shared" si="19"/>
        <v>0.05</v>
      </c>
      <c r="BA36" s="20">
        <f t="shared" si="20"/>
        <v>0.05</v>
      </c>
      <c r="BB36" s="20">
        <f t="shared" si="20"/>
        <v>0.05</v>
      </c>
      <c r="BC36" s="20">
        <f t="shared" si="20"/>
        <v>0.05</v>
      </c>
      <c r="BD36" s="20">
        <f t="shared" si="20"/>
        <v>0.05</v>
      </c>
      <c r="BE36" s="20">
        <f t="shared" si="20"/>
        <v>0.05</v>
      </c>
      <c r="BF36" s="20">
        <f t="shared" si="20"/>
        <v>0.05</v>
      </c>
      <c r="BG36" s="20">
        <f t="shared" si="20"/>
        <v>0.05</v>
      </c>
      <c r="BH36" s="20">
        <f t="shared" si="20"/>
        <v>0.05</v>
      </c>
      <c r="BI36" s="20">
        <f t="shared" si="20"/>
        <v>0.05</v>
      </c>
      <c r="BJ36" s="20">
        <f t="shared" si="20"/>
        <v>0.05</v>
      </c>
      <c r="BK36" s="20">
        <f t="shared" si="21"/>
        <v>0.05</v>
      </c>
      <c r="BL36" s="20">
        <f t="shared" si="21"/>
        <v>0.05</v>
      </c>
      <c r="BM36" s="20">
        <f t="shared" si="21"/>
        <v>0.05</v>
      </c>
      <c r="BN36" s="20">
        <f t="shared" si="21"/>
        <v>0.05</v>
      </c>
      <c r="BO36" s="20">
        <f t="shared" si="21"/>
        <v>0.05</v>
      </c>
      <c r="BP36" s="20">
        <f t="shared" si="21"/>
        <v>0.05</v>
      </c>
      <c r="BQ36" s="20">
        <f t="shared" si="21"/>
        <v>0.05</v>
      </c>
      <c r="BR36" s="20">
        <f t="shared" si="21"/>
        <v>0.05</v>
      </c>
    </row>
    <row r="37" spans="3:70" customFormat="1" x14ac:dyDescent="0.25">
      <c r="C37" s="1" t="s">
        <v>22</v>
      </c>
      <c r="G37" s="21">
        <f>Inputs!F19</f>
        <v>0.05</v>
      </c>
      <c r="H37" s="21">
        <f>Inputs!G19</f>
        <v>0.05</v>
      </c>
      <c r="I37" s="21">
        <f>Inputs!H19</f>
        <v>0.05</v>
      </c>
      <c r="J37" s="21">
        <f>Inputs!I19</f>
        <v>0.05</v>
      </c>
      <c r="T37" s="26"/>
      <c r="W37" s="20">
        <f t="shared" si="17"/>
        <v>0.05</v>
      </c>
      <c r="X37" s="20">
        <f t="shared" si="17"/>
        <v>0.05</v>
      </c>
      <c r="Y37" s="20">
        <f t="shared" si="17"/>
        <v>0.05</v>
      </c>
      <c r="Z37" s="20">
        <f t="shared" si="17"/>
        <v>0.05</v>
      </c>
      <c r="AA37" s="20">
        <f t="shared" si="17"/>
        <v>0.05</v>
      </c>
      <c r="AB37" s="20">
        <f t="shared" si="17"/>
        <v>0.05</v>
      </c>
      <c r="AC37" s="20">
        <f t="shared" si="17"/>
        <v>0.05</v>
      </c>
      <c r="AD37" s="20">
        <f t="shared" si="17"/>
        <v>0.05</v>
      </c>
      <c r="AE37" s="20">
        <f t="shared" si="17"/>
        <v>0.05</v>
      </c>
      <c r="AF37" s="20">
        <f t="shared" si="17"/>
        <v>0.05</v>
      </c>
      <c r="AG37" s="20">
        <f t="shared" si="18"/>
        <v>0.05</v>
      </c>
      <c r="AH37" s="20">
        <f t="shared" si="18"/>
        <v>0.05</v>
      </c>
      <c r="AI37" s="20">
        <f t="shared" si="18"/>
        <v>0.05</v>
      </c>
      <c r="AJ37" s="20">
        <f t="shared" si="18"/>
        <v>0.05</v>
      </c>
      <c r="AK37" s="20">
        <f t="shared" si="18"/>
        <v>0.05</v>
      </c>
      <c r="AL37" s="20">
        <f t="shared" si="18"/>
        <v>0.05</v>
      </c>
      <c r="AM37" s="20">
        <f t="shared" si="18"/>
        <v>0.05</v>
      </c>
      <c r="AN37" s="20">
        <f t="shared" si="18"/>
        <v>0.05</v>
      </c>
      <c r="AO37" s="20">
        <f t="shared" si="18"/>
        <v>0.05</v>
      </c>
      <c r="AP37" s="20">
        <f t="shared" si="18"/>
        <v>0.05</v>
      </c>
      <c r="AQ37" s="20">
        <f t="shared" si="19"/>
        <v>0.05</v>
      </c>
      <c r="AR37" s="20">
        <f t="shared" si="19"/>
        <v>0.05</v>
      </c>
      <c r="AS37" s="20">
        <f t="shared" si="19"/>
        <v>0.05</v>
      </c>
      <c r="AT37" s="20">
        <f t="shared" si="19"/>
        <v>0.05</v>
      </c>
      <c r="AU37" s="20">
        <f t="shared" si="19"/>
        <v>0.05</v>
      </c>
      <c r="AV37" s="20">
        <f t="shared" si="19"/>
        <v>0.05</v>
      </c>
      <c r="AW37" s="20">
        <f t="shared" si="19"/>
        <v>0.05</v>
      </c>
      <c r="AX37" s="20">
        <f t="shared" si="19"/>
        <v>0.05</v>
      </c>
      <c r="AY37" s="20">
        <f t="shared" si="19"/>
        <v>0.05</v>
      </c>
      <c r="AZ37" s="20">
        <f t="shared" si="19"/>
        <v>0.05</v>
      </c>
      <c r="BA37" s="20">
        <f t="shared" si="20"/>
        <v>0.05</v>
      </c>
      <c r="BB37" s="20">
        <f t="shared" si="20"/>
        <v>0.05</v>
      </c>
      <c r="BC37" s="20">
        <f t="shared" si="20"/>
        <v>0.05</v>
      </c>
      <c r="BD37" s="20">
        <f t="shared" si="20"/>
        <v>0.05</v>
      </c>
      <c r="BE37" s="20">
        <f t="shared" si="20"/>
        <v>0.05</v>
      </c>
      <c r="BF37" s="20">
        <f t="shared" si="20"/>
        <v>0.05</v>
      </c>
      <c r="BG37" s="20">
        <f t="shared" si="20"/>
        <v>0.05</v>
      </c>
      <c r="BH37" s="20">
        <f t="shared" si="20"/>
        <v>0.05</v>
      </c>
      <c r="BI37" s="20">
        <f t="shared" si="20"/>
        <v>0.05</v>
      </c>
      <c r="BJ37" s="20">
        <f t="shared" si="20"/>
        <v>0.05</v>
      </c>
      <c r="BK37" s="20">
        <f t="shared" si="21"/>
        <v>0.05</v>
      </c>
      <c r="BL37" s="20">
        <f t="shared" si="21"/>
        <v>0.05</v>
      </c>
      <c r="BM37" s="20">
        <f t="shared" si="21"/>
        <v>0.05</v>
      </c>
      <c r="BN37" s="20">
        <f t="shared" si="21"/>
        <v>0.05</v>
      </c>
      <c r="BO37" s="20">
        <f t="shared" si="21"/>
        <v>0.05</v>
      </c>
      <c r="BP37" s="20">
        <f t="shared" si="21"/>
        <v>0.05</v>
      </c>
      <c r="BQ37" s="20">
        <f t="shared" si="21"/>
        <v>0.05</v>
      </c>
      <c r="BR37" s="20">
        <f t="shared" si="21"/>
        <v>0.05</v>
      </c>
    </row>
    <row r="38" spans="3:70" customFormat="1" x14ac:dyDescent="0.25">
      <c r="C38" s="1" t="s">
        <v>21</v>
      </c>
      <c r="G38" s="21">
        <f>Inputs!F20</f>
        <v>0.05</v>
      </c>
      <c r="H38" s="21">
        <f>Inputs!G20</f>
        <v>0.05</v>
      </c>
      <c r="I38" s="21">
        <f>Inputs!H20</f>
        <v>0.05</v>
      </c>
      <c r="J38" s="21">
        <f>Inputs!I20</f>
        <v>0.05</v>
      </c>
      <c r="T38" s="26"/>
      <c r="W38" s="20">
        <f t="shared" si="17"/>
        <v>0.05</v>
      </c>
      <c r="X38" s="20">
        <f t="shared" si="17"/>
        <v>0.05</v>
      </c>
      <c r="Y38" s="20">
        <f t="shared" si="17"/>
        <v>0.05</v>
      </c>
      <c r="Z38" s="20">
        <f t="shared" si="17"/>
        <v>0.05</v>
      </c>
      <c r="AA38" s="20">
        <f t="shared" si="17"/>
        <v>0.05</v>
      </c>
      <c r="AB38" s="20">
        <f t="shared" si="17"/>
        <v>0.05</v>
      </c>
      <c r="AC38" s="20">
        <f t="shared" si="17"/>
        <v>0.05</v>
      </c>
      <c r="AD38" s="20">
        <f t="shared" si="17"/>
        <v>0.05</v>
      </c>
      <c r="AE38" s="20">
        <f t="shared" si="17"/>
        <v>0.05</v>
      </c>
      <c r="AF38" s="20">
        <f t="shared" si="17"/>
        <v>0.05</v>
      </c>
      <c r="AG38" s="20">
        <f t="shared" si="18"/>
        <v>0.05</v>
      </c>
      <c r="AH38" s="20">
        <f t="shared" si="18"/>
        <v>0.05</v>
      </c>
      <c r="AI38" s="20">
        <f t="shared" si="18"/>
        <v>0.05</v>
      </c>
      <c r="AJ38" s="20">
        <f t="shared" si="18"/>
        <v>0.05</v>
      </c>
      <c r="AK38" s="20">
        <f t="shared" si="18"/>
        <v>0.05</v>
      </c>
      <c r="AL38" s="20">
        <f t="shared" si="18"/>
        <v>0.05</v>
      </c>
      <c r="AM38" s="20">
        <f t="shared" si="18"/>
        <v>0.05</v>
      </c>
      <c r="AN38" s="20">
        <f t="shared" si="18"/>
        <v>0.05</v>
      </c>
      <c r="AO38" s="20">
        <f t="shared" si="18"/>
        <v>0.05</v>
      </c>
      <c r="AP38" s="20">
        <f t="shared" si="18"/>
        <v>0.05</v>
      </c>
      <c r="AQ38" s="20">
        <f t="shared" si="19"/>
        <v>0.05</v>
      </c>
      <c r="AR38" s="20">
        <f t="shared" si="19"/>
        <v>0.05</v>
      </c>
      <c r="AS38" s="20">
        <f t="shared" si="19"/>
        <v>0.05</v>
      </c>
      <c r="AT38" s="20">
        <f t="shared" si="19"/>
        <v>0.05</v>
      </c>
      <c r="AU38" s="20">
        <f t="shared" si="19"/>
        <v>0.05</v>
      </c>
      <c r="AV38" s="20">
        <f t="shared" si="19"/>
        <v>0.05</v>
      </c>
      <c r="AW38" s="20">
        <f t="shared" si="19"/>
        <v>0.05</v>
      </c>
      <c r="AX38" s="20">
        <f t="shared" si="19"/>
        <v>0.05</v>
      </c>
      <c r="AY38" s="20">
        <f t="shared" si="19"/>
        <v>0.05</v>
      </c>
      <c r="AZ38" s="20">
        <f t="shared" si="19"/>
        <v>0.05</v>
      </c>
      <c r="BA38" s="20">
        <f t="shared" si="20"/>
        <v>0.05</v>
      </c>
      <c r="BB38" s="20">
        <f t="shared" si="20"/>
        <v>0.05</v>
      </c>
      <c r="BC38" s="20">
        <f t="shared" si="20"/>
        <v>0.05</v>
      </c>
      <c r="BD38" s="20">
        <f t="shared" si="20"/>
        <v>0.05</v>
      </c>
      <c r="BE38" s="20">
        <f t="shared" si="20"/>
        <v>0.05</v>
      </c>
      <c r="BF38" s="20">
        <f t="shared" si="20"/>
        <v>0.05</v>
      </c>
      <c r="BG38" s="20">
        <f t="shared" si="20"/>
        <v>0.05</v>
      </c>
      <c r="BH38" s="20">
        <f t="shared" si="20"/>
        <v>0.05</v>
      </c>
      <c r="BI38" s="20">
        <f t="shared" si="20"/>
        <v>0.05</v>
      </c>
      <c r="BJ38" s="20">
        <f t="shared" si="20"/>
        <v>0.05</v>
      </c>
      <c r="BK38" s="20">
        <f t="shared" si="21"/>
        <v>0.05</v>
      </c>
      <c r="BL38" s="20">
        <f t="shared" si="21"/>
        <v>0.05</v>
      </c>
      <c r="BM38" s="20">
        <f t="shared" si="21"/>
        <v>0.05</v>
      </c>
      <c r="BN38" s="20">
        <f t="shared" si="21"/>
        <v>0.05</v>
      </c>
      <c r="BO38" s="20">
        <f t="shared" si="21"/>
        <v>0.05</v>
      </c>
      <c r="BP38" s="20">
        <f t="shared" si="21"/>
        <v>0.05</v>
      </c>
      <c r="BQ38" s="20">
        <f t="shared" si="21"/>
        <v>0.05</v>
      </c>
      <c r="BR38" s="20">
        <f t="shared" si="21"/>
        <v>0.05</v>
      </c>
    </row>
    <row r="39" spans="3:70" customFormat="1" x14ac:dyDescent="0.25">
      <c r="T39" s="26"/>
    </row>
    <row r="40" spans="3:70" customFormat="1" x14ac:dyDescent="0.25">
      <c r="C40" s="27" t="s">
        <v>87</v>
      </c>
      <c r="T40" s="26"/>
    </row>
    <row r="41" spans="3:70" customFormat="1" x14ac:dyDescent="0.25">
      <c r="C41" s="1" t="s">
        <v>25</v>
      </c>
      <c r="T41" s="26"/>
      <c r="W41" s="19">
        <f t="shared" ref="W41:BR41" si="22">-W$29*W34</f>
        <v>-375</v>
      </c>
      <c r="X41" s="19">
        <f t="shared" si="22"/>
        <v>-375</v>
      </c>
      <c r="Y41" s="19">
        <f t="shared" si="22"/>
        <v>-375</v>
      </c>
      <c r="Z41" s="19">
        <f t="shared" si="22"/>
        <v>-375</v>
      </c>
      <c r="AA41" s="19">
        <f t="shared" si="22"/>
        <v>-375</v>
      </c>
      <c r="AB41" s="19">
        <f t="shared" si="22"/>
        <v>-375</v>
      </c>
      <c r="AC41" s="19">
        <f t="shared" si="22"/>
        <v>-375</v>
      </c>
      <c r="AD41" s="19">
        <f t="shared" si="22"/>
        <v>-375</v>
      </c>
      <c r="AE41" s="19">
        <f t="shared" si="22"/>
        <v>-375</v>
      </c>
      <c r="AF41" s="19">
        <f t="shared" si="22"/>
        <v>-375</v>
      </c>
      <c r="AG41" s="19">
        <f t="shared" si="22"/>
        <v>-375</v>
      </c>
      <c r="AH41" s="19">
        <f t="shared" si="22"/>
        <v>-375</v>
      </c>
      <c r="AI41" s="19">
        <f t="shared" si="22"/>
        <v>-420.83333333333331</v>
      </c>
      <c r="AJ41" s="19">
        <f t="shared" si="22"/>
        <v>-420.83333333333331</v>
      </c>
      <c r="AK41" s="19">
        <f t="shared" si="22"/>
        <v>-420.83333333333331</v>
      </c>
      <c r="AL41" s="19">
        <f t="shared" si="22"/>
        <v>-420.83333333333331</v>
      </c>
      <c r="AM41" s="19">
        <f t="shared" si="22"/>
        <v>-420.83333333333331</v>
      </c>
      <c r="AN41" s="19">
        <f t="shared" si="22"/>
        <v>-420.83333333333331</v>
      </c>
      <c r="AO41" s="19">
        <f t="shared" si="22"/>
        <v>-420.83333333333331</v>
      </c>
      <c r="AP41" s="19">
        <f t="shared" si="22"/>
        <v>-420.83333333333331</v>
      </c>
      <c r="AQ41" s="19">
        <f t="shared" si="22"/>
        <v>-420.83333333333331</v>
      </c>
      <c r="AR41" s="19">
        <f t="shared" si="22"/>
        <v>-420.83333333333331</v>
      </c>
      <c r="AS41" s="19">
        <f t="shared" si="22"/>
        <v>-420.83333333333331</v>
      </c>
      <c r="AT41" s="19">
        <f t="shared" si="22"/>
        <v>-420.83333333333331</v>
      </c>
      <c r="AU41" s="19">
        <f t="shared" si="22"/>
        <v>-450</v>
      </c>
      <c r="AV41" s="19">
        <f t="shared" si="22"/>
        <v>-450</v>
      </c>
      <c r="AW41" s="19">
        <f t="shared" si="22"/>
        <v>-450</v>
      </c>
      <c r="AX41" s="19">
        <f t="shared" si="22"/>
        <v>-450</v>
      </c>
      <c r="AY41" s="19">
        <f t="shared" si="22"/>
        <v>-450</v>
      </c>
      <c r="AZ41" s="19">
        <f t="shared" si="22"/>
        <v>-450</v>
      </c>
      <c r="BA41" s="19">
        <f t="shared" si="22"/>
        <v>-450</v>
      </c>
      <c r="BB41" s="19">
        <f t="shared" si="22"/>
        <v>-450</v>
      </c>
      <c r="BC41" s="19">
        <f t="shared" si="22"/>
        <v>-450</v>
      </c>
      <c r="BD41" s="19">
        <f t="shared" si="22"/>
        <v>-450</v>
      </c>
      <c r="BE41" s="19">
        <f t="shared" si="22"/>
        <v>-450</v>
      </c>
      <c r="BF41" s="19">
        <f t="shared" si="22"/>
        <v>-450</v>
      </c>
      <c r="BG41" s="19">
        <f t="shared" si="22"/>
        <v>-487.5</v>
      </c>
      <c r="BH41" s="19">
        <f t="shared" si="22"/>
        <v>-487.5</v>
      </c>
      <c r="BI41" s="19">
        <f t="shared" si="22"/>
        <v>-487.5</v>
      </c>
      <c r="BJ41" s="19">
        <f t="shared" si="22"/>
        <v>-487.5</v>
      </c>
      <c r="BK41" s="19">
        <f t="shared" si="22"/>
        <v>-487.5</v>
      </c>
      <c r="BL41" s="19">
        <f t="shared" si="22"/>
        <v>-487.5</v>
      </c>
      <c r="BM41" s="19">
        <f t="shared" si="22"/>
        <v>-487.5</v>
      </c>
      <c r="BN41" s="19">
        <f t="shared" si="22"/>
        <v>-487.5</v>
      </c>
      <c r="BO41" s="19">
        <f t="shared" si="22"/>
        <v>-487.5</v>
      </c>
      <c r="BP41" s="19">
        <f t="shared" si="22"/>
        <v>-487.5</v>
      </c>
      <c r="BQ41" s="19">
        <f t="shared" si="22"/>
        <v>-487.5</v>
      </c>
      <c r="BR41" s="19">
        <f t="shared" si="22"/>
        <v>-487.5</v>
      </c>
    </row>
    <row r="42" spans="3:70" customFormat="1" x14ac:dyDescent="0.25">
      <c r="C42" s="1" t="s">
        <v>24</v>
      </c>
      <c r="T42" s="26"/>
      <c r="W42" s="19">
        <f t="shared" ref="W42:BR42" si="23">-W$29*W35</f>
        <v>-375</v>
      </c>
      <c r="X42" s="19">
        <f t="shared" si="23"/>
        <v>-375</v>
      </c>
      <c r="Y42" s="19">
        <f t="shared" si="23"/>
        <v>-375</v>
      </c>
      <c r="Z42" s="19">
        <f t="shared" si="23"/>
        <v>-375</v>
      </c>
      <c r="AA42" s="19">
        <f t="shared" si="23"/>
        <v>-375</v>
      </c>
      <c r="AB42" s="19">
        <f t="shared" si="23"/>
        <v>-375</v>
      </c>
      <c r="AC42" s="19">
        <f t="shared" si="23"/>
        <v>-375</v>
      </c>
      <c r="AD42" s="19">
        <f t="shared" si="23"/>
        <v>-375</v>
      </c>
      <c r="AE42" s="19">
        <f t="shared" si="23"/>
        <v>-375</v>
      </c>
      <c r="AF42" s="19">
        <f t="shared" si="23"/>
        <v>-375</v>
      </c>
      <c r="AG42" s="19">
        <f t="shared" si="23"/>
        <v>-375</v>
      </c>
      <c r="AH42" s="19">
        <f t="shared" si="23"/>
        <v>-375</v>
      </c>
      <c r="AI42" s="19">
        <f t="shared" si="23"/>
        <v>-420.83333333333331</v>
      </c>
      <c r="AJ42" s="19">
        <f t="shared" si="23"/>
        <v>-420.83333333333331</v>
      </c>
      <c r="AK42" s="19">
        <f t="shared" si="23"/>
        <v>-420.83333333333331</v>
      </c>
      <c r="AL42" s="19">
        <f t="shared" si="23"/>
        <v>-420.83333333333331</v>
      </c>
      <c r="AM42" s="19">
        <f t="shared" si="23"/>
        <v>-420.83333333333331</v>
      </c>
      <c r="AN42" s="19">
        <f t="shared" si="23"/>
        <v>-420.83333333333331</v>
      </c>
      <c r="AO42" s="19">
        <f t="shared" si="23"/>
        <v>-420.83333333333331</v>
      </c>
      <c r="AP42" s="19">
        <f t="shared" si="23"/>
        <v>-420.83333333333331</v>
      </c>
      <c r="AQ42" s="19">
        <f t="shared" si="23"/>
        <v>-420.83333333333331</v>
      </c>
      <c r="AR42" s="19">
        <f t="shared" si="23"/>
        <v>-420.83333333333331</v>
      </c>
      <c r="AS42" s="19">
        <f t="shared" si="23"/>
        <v>-420.83333333333331</v>
      </c>
      <c r="AT42" s="19">
        <f t="shared" si="23"/>
        <v>-420.83333333333331</v>
      </c>
      <c r="AU42" s="19">
        <f t="shared" si="23"/>
        <v>-450</v>
      </c>
      <c r="AV42" s="19">
        <f t="shared" si="23"/>
        <v>-450</v>
      </c>
      <c r="AW42" s="19">
        <f t="shared" si="23"/>
        <v>-450</v>
      </c>
      <c r="AX42" s="19">
        <f t="shared" si="23"/>
        <v>-450</v>
      </c>
      <c r="AY42" s="19">
        <f t="shared" si="23"/>
        <v>-450</v>
      </c>
      <c r="AZ42" s="19">
        <f t="shared" si="23"/>
        <v>-450</v>
      </c>
      <c r="BA42" s="19">
        <f t="shared" si="23"/>
        <v>-450</v>
      </c>
      <c r="BB42" s="19">
        <f t="shared" si="23"/>
        <v>-450</v>
      </c>
      <c r="BC42" s="19">
        <f t="shared" si="23"/>
        <v>-450</v>
      </c>
      <c r="BD42" s="19">
        <f t="shared" si="23"/>
        <v>-450</v>
      </c>
      <c r="BE42" s="19">
        <f t="shared" si="23"/>
        <v>-450</v>
      </c>
      <c r="BF42" s="19">
        <f t="shared" si="23"/>
        <v>-450</v>
      </c>
      <c r="BG42" s="19">
        <f t="shared" si="23"/>
        <v>-487.5</v>
      </c>
      <c r="BH42" s="19">
        <f t="shared" si="23"/>
        <v>-487.5</v>
      </c>
      <c r="BI42" s="19">
        <f t="shared" si="23"/>
        <v>-487.5</v>
      </c>
      <c r="BJ42" s="19">
        <f t="shared" si="23"/>
        <v>-487.5</v>
      </c>
      <c r="BK42" s="19">
        <f t="shared" si="23"/>
        <v>-487.5</v>
      </c>
      <c r="BL42" s="19">
        <f t="shared" si="23"/>
        <v>-487.5</v>
      </c>
      <c r="BM42" s="19">
        <f t="shared" si="23"/>
        <v>-487.5</v>
      </c>
      <c r="BN42" s="19">
        <f t="shared" si="23"/>
        <v>-487.5</v>
      </c>
      <c r="BO42" s="19">
        <f t="shared" si="23"/>
        <v>-487.5</v>
      </c>
      <c r="BP42" s="19">
        <f t="shared" si="23"/>
        <v>-487.5</v>
      </c>
      <c r="BQ42" s="19">
        <f t="shared" si="23"/>
        <v>-487.5</v>
      </c>
      <c r="BR42" s="19">
        <f t="shared" si="23"/>
        <v>-487.5</v>
      </c>
    </row>
    <row r="43" spans="3:70" customFormat="1" x14ac:dyDescent="0.25">
      <c r="C43" s="1" t="s">
        <v>23</v>
      </c>
      <c r="T43" s="26"/>
      <c r="W43" s="19">
        <f t="shared" ref="W43:BR43" si="24">-W$29*W36</f>
        <v>-375</v>
      </c>
      <c r="X43" s="19">
        <f t="shared" si="24"/>
        <v>-375</v>
      </c>
      <c r="Y43" s="19">
        <f t="shared" si="24"/>
        <v>-375</v>
      </c>
      <c r="Z43" s="19">
        <f t="shared" si="24"/>
        <v>-375</v>
      </c>
      <c r="AA43" s="19">
        <f t="shared" si="24"/>
        <v>-375</v>
      </c>
      <c r="AB43" s="19">
        <f t="shared" si="24"/>
        <v>-375</v>
      </c>
      <c r="AC43" s="19">
        <f t="shared" si="24"/>
        <v>-375</v>
      </c>
      <c r="AD43" s="19">
        <f t="shared" si="24"/>
        <v>-375</v>
      </c>
      <c r="AE43" s="19">
        <f t="shared" si="24"/>
        <v>-375</v>
      </c>
      <c r="AF43" s="19">
        <f t="shared" si="24"/>
        <v>-375</v>
      </c>
      <c r="AG43" s="19">
        <f t="shared" si="24"/>
        <v>-375</v>
      </c>
      <c r="AH43" s="19">
        <f t="shared" si="24"/>
        <v>-375</v>
      </c>
      <c r="AI43" s="19">
        <f t="shared" si="24"/>
        <v>-420.83333333333331</v>
      </c>
      <c r="AJ43" s="19">
        <f t="shared" si="24"/>
        <v>-420.83333333333331</v>
      </c>
      <c r="AK43" s="19">
        <f t="shared" si="24"/>
        <v>-420.83333333333331</v>
      </c>
      <c r="AL43" s="19">
        <f t="shared" si="24"/>
        <v>-420.83333333333331</v>
      </c>
      <c r="AM43" s="19">
        <f t="shared" si="24"/>
        <v>-420.83333333333331</v>
      </c>
      <c r="AN43" s="19">
        <f t="shared" si="24"/>
        <v>-420.83333333333331</v>
      </c>
      <c r="AO43" s="19">
        <f t="shared" si="24"/>
        <v>-420.83333333333331</v>
      </c>
      <c r="AP43" s="19">
        <f t="shared" si="24"/>
        <v>-420.83333333333331</v>
      </c>
      <c r="AQ43" s="19">
        <f t="shared" si="24"/>
        <v>-420.83333333333331</v>
      </c>
      <c r="AR43" s="19">
        <f t="shared" si="24"/>
        <v>-420.83333333333331</v>
      </c>
      <c r="AS43" s="19">
        <f t="shared" si="24"/>
        <v>-420.83333333333331</v>
      </c>
      <c r="AT43" s="19">
        <f t="shared" si="24"/>
        <v>-420.83333333333331</v>
      </c>
      <c r="AU43" s="19">
        <f t="shared" si="24"/>
        <v>-450</v>
      </c>
      <c r="AV43" s="19">
        <f t="shared" si="24"/>
        <v>-450</v>
      </c>
      <c r="AW43" s="19">
        <f t="shared" si="24"/>
        <v>-450</v>
      </c>
      <c r="AX43" s="19">
        <f t="shared" si="24"/>
        <v>-450</v>
      </c>
      <c r="AY43" s="19">
        <f t="shared" si="24"/>
        <v>-450</v>
      </c>
      <c r="AZ43" s="19">
        <f t="shared" si="24"/>
        <v>-450</v>
      </c>
      <c r="BA43" s="19">
        <f t="shared" si="24"/>
        <v>-450</v>
      </c>
      <c r="BB43" s="19">
        <f t="shared" si="24"/>
        <v>-450</v>
      </c>
      <c r="BC43" s="19">
        <f t="shared" si="24"/>
        <v>-450</v>
      </c>
      <c r="BD43" s="19">
        <f t="shared" si="24"/>
        <v>-450</v>
      </c>
      <c r="BE43" s="19">
        <f t="shared" si="24"/>
        <v>-450</v>
      </c>
      <c r="BF43" s="19">
        <f t="shared" si="24"/>
        <v>-450</v>
      </c>
      <c r="BG43" s="19">
        <f t="shared" si="24"/>
        <v>-487.5</v>
      </c>
      <c r="BH43" s="19">
        <f t="shared" si="24"/>
        <v>-487.5</v>
      </c>
      <c r="BI43" s="19">
        <f t="shared" si="24"/>
        <v>-487.5</v>
      </c>
      <c r="BJ43" s="19">
        <f t="shared" si="24"/>
        <v>-487.5</v>
      </c>
      <c r="BK43" s="19">
        <f t="shared" si="24"/>
        <v>-487.5</v>
      </c>
      <c r="BL43" s="19">
        <f t="shared" si="24"/>
        <v>-487.5</v>
      </c>
      <c r="BM43" s="19">
        <f t="shared" si="24"/>
        <v>-487.5</v>
      </c>
      <c r="BN43" s="19">
        <f t="shared" si="24"/>
        <v>-487.5</v>
      </c>
      <c r="BO43" s="19">
        <f t="shared" si="24"/>
        <v>-487.5</v>
      </c>
      <c r="BP43" s="19">
        <f t="shared" si="24"/>
        <v>-487.5</v>
      </c>
      <c r="BQ43" s="19">
        <f t="shared" si="24"/>
        <v>-487.5</v>
      </c>
      <c r="BR43" s="19">
        <f t="shared" si="24"/>
        <v>-487.5</v>
      </c>
    </row>
    <row r="44" spans="3:70" customFormat="1" x14ac:dyDescent="0.25">
      <c r="C44" s="1" t="s">
        <v>22</v>
      </c>
      <c r="T44" s="26"/>
      <c r="W44" s="19">
        <f t="shared" ref="W44:BR44" si="25">-W$29*W37</f>
        <v>-375</v>
      </c>
      <c r="X44" s="19">
        <f t="shared" si="25"/>
        <v>-375</v>
      </c>
      <c r="Y44" s="19">
        <f t="shared" si="25"/>
        <v>-375</v>
      </c>
      <c r="Z44" s="19">
        <f t="shared" si="25"/>
        <v>-375</v>
      </c>
      <c r="AA44" s="19">
        <f t="shared" si="25"/>
        <v>-375</v>
      </c>
      <c r="AB44" s="19">
        <f t="shared" si="25"/>
        <v>-375</v>
      </c>
      <c r="AC44" s="19">
        <f t="shared" si="25"/>
        <v>-375</v>
      </c>
      <c r="AD44" s="19">
        <f t="shared" si="25"/>
        <v>-375</v>
      </c>
      <c r="AE44" s="19">
        <f t="shared" si="25"/>
        <v>-375</v>
      </c>
      <c r="AF44" s="19">
        <f t="shared" si="25"/>
        <v>-375</v>
      </c>
      <c r="AG44" s="19">
        <f t="shared" si="25"/>
        <v>-375</v>
      </c>
      <c r="AH44" s="19">
        <f t="shared" si="25"/>
        <v>-375</v>
      </c>
      <c r="AI44" s="19">
        <f t="shared" si="25"/>
        <v>-420.83333333333331</v>
      </c>
      <c r="AJ44" s="19">
        <f t="shared" si="25"/>
        <v>-420.83333333333331</v>
      </c>
      <c r="AK44" s="19">
        <f t="shared" si="25"/>
        <v>-420.83333333333331</v>
      </c>
      <c r="AL44" s="19">
        <f t="shared" si="25"/>
        <v>-420.83333333333331</v>
      </c>
      <c r="AM44" s="19">
        <f t="shared" si="25"/>
        <v>-420.83333333333331</v>
      </c>
      <c r="AN44" s="19">
        <f t="shared" si="25"/>
        <v>-420.83333333333331</v>
      </c>
      <c r="AO44" s="19">
        <f t="shared" si="25"/>
        <v>-420.83333333333331</v>
      </c>
      <c r="AP44" s="19">
        <f t="shared" si="25"/>
        <v>-420.83333333333331</v>
      </c>
      <c r="AQ44" s="19">
        <f t="shared" si="25"/>
        <v>-420.83333333333331</v>
      </c>
      <c r="AR44" s="19">
        <f t="shared" si="25"/>
        <v>-420.83333333333331</v>
      </c>
      <c r="AS44" s="19">
        <f t="shared" si="25"/>
        <v>-420.83333333333331</v>
      </c>
      <c r="AT44" s="19">
        <f t="shared" si="25"/>
        <v>-420.83333333333331</v>
      </c>
      <c r="AU44" s="19">
        <f t="shared" si="25"/>
        <v>-450</v>
      </c>
      <c r="AV44" s="19">
        <f t="shared" si="25"/>
        <v>-450</v>
      </c>
      <c r="AW44" s="19">
        <f t="shared" si="25"/>
        <v>-450</v>
      </c>
      <c r="AX44" s="19">
        <f t="shared" si="25"/>
        <v>-450</v>
      </c>
      <c r="AY44" s="19">
        <f t="shared" si="25"/>
        <v>-450</v>
      </c>
      <c r="AZ44" s="19">
        <f t="shared" si="25"/>
        <v>-450</v>
      </c>
      <c r="BA44" s="19">
        <f t="shared" si="25"/>
        <v>-450</v>
      </c>
      <c r="BB44" s="19">
        <f t="shared" si="25"/>
        <v>-450</v>
      </c>
      <c r="BC44" s="19">
        <f t="shared" si="25"/>
        <v>-450</v>
      </c>
      <c r="BD44" s="19">
        <f t="shared" si="25"/>
        <v>-450</v>
      </c>
      <c r="BE44" s="19">
        <f t="shared" si="25"/>
        <v>-450</v>
      </c>
      <c r="BF44" s="19">
        <f t="shared" si="25"/>
        <v>-450</v>
      </c>
      <c r="BG44" s="19">
        <f t="shared" si="25"/>
        <v>-487.5</v>
      </c>
      <c r="BH44" s="19">
        <f t="shared" si="25"/>
        <v>-487.5</v>
      </c>
      <c r="BI44" s="19">
        <f t="shared" si="25"/>
        <v>-487.5</v>
      </c>
      <c r="BJ44" s="19">
        <f t="shared" si="25"/>
        <v>-487.5</v>
      </c>
      <c r="BK44" s="19">
        <f t="shared" si="25"/>
        <v>-487.5</v>
      </c>
      <c r="BL44" s="19">
        <f t="shared" si="25"/>
        <v>-487.5</v>
      </c>
      <c r="BM44" s="19">
        <f t="shared" si="25"/>
        <v>-487.5</v>
      </c>
      <c r="BN44" s="19">
        <f t="shared" si="25"/>
        <v>-487.5</v>
      </c>
      <c r="BO44" s="19">
        <f t="shared" si="25"/>
        <v>-487.5</v>
      </c>
      <c r="BP44" s="19">
        <f t="shared" si="25"/>
        <v>-487.5</v>
      </c>
      <c r="BQ44" s="19">
        <f t="shared" si="25"/>
        <v>-487.5</v>
      </c>
      <c r="BR44" s="19">
        <f t="shared" si="25"/>
        <v>-487.5</v>
      </c>
    </row>
    <row r="45" spans="3:70" customFormat="1" x14ac:dyDescent="0.25">
      <c r="C45" s="1" t="s">
        <v>21</v>
      </c>
      <c r="T45" s="26"/>
      <c r="W45" s="19">
        <f t="shared" ref="W45:BR45" si="26">-W$29*W38</f>
        <v>-375</v>
      </c>
      <c r="X45" s="19">
        <f t="shared" si="26"/>
        <v>-375</v>
      </c>
      <c r="Y45" s="19">
        <f t="shared" si="26"/>
        <v>-375</v>
      </c>
      <c r="Z45" s="19">
        <f t="shared" si="26"/>
        <v>-375</v>
      </c>
      <c r="AA45" s="19">
        <f t="shared" si="26"/>
        <v>-375</v>
      </c>
      <c r="AB45" s="19">
        <f t="shared" si="26"/>
        <v>-375</v>
      </c>
      <c r="AC45" s="19">
        <f t="shared" si="26"/>
        <v>-375</v>
      </c>
      <c r="AD45" s="19">
        <f t="shared" si="26"/>
        <v>-375</v>
      </c>
      <c r="AE45" s="19">
        <f t="shared" si="26"/>
        <v>-375</v>
      </c>
      <c r="AF45" s="19">
        <f t="shared" si="26"/>
        <v>-375</v>
      </c>
      <c r="AG45" s="19">
        <f t="shared" si="26"/>
        <v>-375</v>
      </c>
      <c r="AH45" s="19">
        <f t="shared" si="26"/>
        <v>-375</v>
      </c>
      <c r="AI45" s="19">
        <f t="shared" si="26"/>
        <v>-420.83333333333331</v>
      </c>
      <c r="AJ45" s="19">
        <f t="shared" si="26"/>
        <v>-420.83333333333331</v>
      </c>
      <c r="AK45" s="19">
        <f t="shared" si="26"/>
        <v>-420.83333333333331</v>
      </c>
      <c r="AL45" s="19">
        <f t="shared" si="26"/>
        <v>-420.83333333333331</v>
      </c>
      <c r="AM45" s="19">
        <f t="shared" si="26"/>
        <v>-420.83333333333331</v>
      </c>
      <c r="AN45" s="19">
        <f t="shared" si="26"/>
        <v>-420.83333333333331</v>
      </c>
      <c r="AO45" s="19">
        <f t="shared" si="26"/>
        <v>-420.83333333333331</v>
      </c>
      <c r="AP45" s="19">
        <f t="shared" si="26"/>
        <v>-420.83333333333331</v>
      </c>
      <c r="AQ45" s="19">
        <f t="shared" si="26"/>
        <v>-420.83333333333331</v>
      </c>
      <c r="AR45" s="19">
        <f t="shared" si="26"/>
        <v>-420.83333333333331</v>
      </c>
      <c r="AS45" s="19">
        <f t="shared" si="26"/>
        <v>-420.83333333333331</v>
      </c>
      <c r="AT45" s="19">
        <f t="shared" si="26"/>
        <v>-420.83333333333331</v>
      </c>
      <c r="AU45" s="19">
        <f t="shared" si="26"/>
        <v>-450</v>
      </c>
      <c r="AV45" s="19">
        <f t="shared" si="26"/>
        <v>-450</v>
      </c>
      <c r="AW45" s="19">
        <f t="shared" si="26"/>
        <v>-450</v>
      </c>
      <c r="AX45" s="19">
        <f t="shared" si="26"/>
        <v>-450</v>
      </c>
      <c r="AY45" s="19">
        <f t="shared" si="26"/>
        <v>-450</v>
      </c>
      <c r="AZ45" s="19">
        <f t="shared" si="26"/>
        <v>-450</v>
      </c>
      <c r="BA45" s="19">
        <f t="shared" si="26"/>
        <v>-450</v>
      </c>
      <c r="BB45" s="19">
        <f t="shared" si="26"/>
        <v>-450</v>
      </c>
      <c r="BC45" s="19">
        <f t="shared" si="26"/>
        <v>-450</v>
      </c>
      <c r="BD45" s="19">
        <f t="shared" si="26"/>
        <v>-450</v>
      </c>
      <c r="BE45" s="19">
        <f t="shared" si="26"/>
        <v>-450</v>
      </c>
      <c r="BF45" s="19">
        <f t="shared" si="26"/>
        <v>-450</v>
      </c>
      <c r="BG45" s="19">
        <f t="shared" si="26"/>
        <v>-487.5</v>
      </c>
      <c r="BH45" s="19">
        <f t="shared" si="26"/>
        <v>-487.5</v>
      </c>
      <c r="BI45" s="19">
        <f t="shared" si="26"/>
        <v>-487.5</v>
      </c>
      <c r="BJ45" s="19">
        <f t="shared" si="26"/>
        <v>-487.5</v>
      </c>
      <c r="BK45" s="19">
        <f t="shared" si="26"/>
        <v>-487.5</v>
      </c>
      <c r="BL45" s="19">
        <f t="shared" si="26"/>
        <v>-487.5</v>
      </c>
      <c r="BM45" s="19">
        <f t="shared" si="26"/>
        <v>-487.5</v>
      </c>
      <c r="BN45" s="19">
        <f t="shared" si="26"/>
        <v>-487.5</v>
      </c>
      <c r="BO45" s="19">
        <f t="shared" si="26"/>
        <v>-487.5</v>
      </c>
      <c r="BP45" s="19">
        <f t="shared" si="26"/>
        <v>-487.5</v>
      </c>
      <c r="BQ45" s="19">
        <f t="shared" si="26"/>
        <v>-487.5</v>
      </c>
      <c r="BR45" s="19">
        <f t="shared" si="26"/>
        <v>-487.5</v>
      </c>
    </row>
    <row r="46" spans="3:70" customFormat="1" x14ac:dyDescent="0.25">
      <c r="C46" s="27" t="s">
        <v>86</v>
      </c>
      <c r="T46" s="26"/>
      <c r="W46" s="17">
        <f t="shared" ref="W46:BR46" si="27">SUM(W41:W45)</f>
        <v>-1875</v>
      </c>
      <c r="X46" s="17">
        <f t="shared" si="27"/>
        <v>-1875</v>
      </c>
      <c r="Y46" s="17">
        <f t="shared" si="27"/>
        <v>-1875</v>
      </c>
      <c r="Z46" s="17">
        <f t="shared" si="27"/>
        <v>-1875</v>
      </c>
      <c r="AA46" s="17">
        <f t="shared" si="27"/>
        <v>-1875</v>
      </c>
      <c r="AB46" s="17">
        <f t="shared" si="27"/>
        <v>-1875</v>
      </c>
      <c r="AC46" s="17">
        <f t="shared" si="27"/>
        <v>-1875</v>
      </c>
      <c r="AD46" s="17">
        <f t="shared" si="27"/>
        <v>-1875</v>
      </c>
      <c r="AE46" s="17">
        <f t="shared" si="27"/>
        <v>-1875</v>
      </c>
      <c r="AF46" s="17">
        <f t="shared" si="27"/>
        <v>-1875</v>
      </c>
      <c r="AG46" s="17">
        <f t="shared" si="27"/>
        <v>-1875</v>
      </c>
      <c r="AH46" s="17">
        <f t="shared" si="27"/>
        <v>-1875</v>
      </c>
      <c r="AI46" s="17">
        <f t="shared" si="27"/>
        <v>-2104.1666666666665</v>
      </c>
      <c r="AJ46" s="17">
        <f t="shared" si="27"/>
        <v>-2104.1666666666665</v>
      </c>
      <c r="AK46" s="17">
        <f t="shared" si="27"/>
        <v>-2104.1666666666665</v>
      </c>
      <c r="AL46" s="17">
        <f t="shared" si="27"/>
        <v>-2104.1666666666665</v>
      </c>
      <c r="AM46" s="17">
        <f t="shared" si="27"/>
        <v>-2104.1666666666665</v>
      </c>
      <c r="AN46" s="17">
        <f t="shared" si="27"/>
        <v>-2104.1666666666665</v>
      </c>
      <c r="AO46" s="17">
        <f t="shared" si="27"/>
        <v>-2104.1666666666665</v>
      </c>
      <c r="AP46" s="17">
        <f t="shared" si="27"/>
        <v>-2104.1666666666665</v>
      </c>
      <c r="AQ46" s="17">
        <f t="shared" si="27"/>
        <v>-2104.1666666666665</v>
      </c>
      <c r="AR46" s="17">
        <f t="shared" si="27"/>
        <v>-2104.1666666666665</v>
      </c>
      <c r="AS46" s="17">
        <f t="shared" si="27"/>
        <v>-2104.1666666666665</v>
      </c>
      <c r="AT46" s="17">
        <f t="shared" si="27"/>
        <v>-2104.1666666666665</v>
      </c>
      <c r="AU46" s="17">
        <f t="shared" si="27"/>
        <v>-2250</v>
      </c>
      <c r="AV46" s="17">
        <f t="shared" si="27"/>
        <v>-2250</v>
      </c>
      <c r="AW46" s="17">
        <f t="shared" si="27"/>
        <v>-2250</v>
      </c>
      <c r="AX46" s="17">
        <f t="shared" si="27"/>
        <v>-2250</v>
      </c>
      <c r="AY46" s="17">
        <f t="shared" si="27"/>
        <v>-2250</v>
      </c>
      <c r="AZ46" s="17">
        <f t="shared" si="27"/>
        <v>-2250</v>
      </c>
      <c r="BA46" s="17">
        <f t="shared" si="27"/>
        <v>-2250</v>
      </c>
      <c r="BB46" s="17">
        <f t="shared" si="27"/>
        <v>-2250</v>
      </c>
      <c r="BC46" s="17">
        <f t="shared" si="27"/>
        <v>-2250</v>
      </c>
      <c r="BD46" s="17">
        <f t="shared" si="27"/>
        <v>-2250</v>
      </c>
      <c r="BE46" s="17">
        <f t="shared" si="27"/>
        <v>-2250</v>
      </c>
      <c r="BF46" s="17">
        <f t="shared" si="27"/>
        <v>-2250</v>
      </c>
      <c r="BG46" s="17">
        <f t="shared" si="27"/>
        <v>-2437.5</v>
      </c>
      <c r="BH46" s="17">
        <f t="shared" si="27"/>
        <v>-2437.5</v>
      </c>
      <c r="BI46" s="17">
        <f t="shared" si="27"/>
        <v>-2437.5</v>
      </c>
      <c r="BJ46" s="17">
        <f t="shared" si="27"/>
        <v>-2437.5</v>
      </c>
      <c r="BK46" s="17">
        <f t="shared" si="27"/>
        <v>-2437.5</v>
      </c>
      <c r="BL46" s="17">
        <f t="shared" si="27"/>
        <v>-2437.5</v>
      </c>
      <c r="BM46" s="17">
        <f t="shared" si="27"/>
        <v>-2437.5</v>
      </c>
      <c r="BN46" s="17">
        <f t="shared" si="27"/>
        <v>-2437.5</v>
      </c>
      <c r="BO46" s="17">
        <f t="shared" si="27"/>
        <v>-2437.5</v>
      </c>
      <c r="BP46" s="17">
        <f t="shared" si="27"/>
        <v>-2437.5</v>
      </c>
      <c r="BQ46" s="17">
        <f t="shared" si="27"/>
        <v>-2437.5</v>
      </c>
      <c r="BR46" s="17">
        <f t="shared" si="27"/>
        <v>-2437.5</v>
      </c>
    </row>
    <row r="47" spans="3:70" customFormat="1" x14ac:dyDescent="0.25">
      <c r="T47" s="26"/>
    </row>
    <row r="48" spans="3:70" s="7" customFormat="1" x14ac:dyDescent="0.25">
      <c r="C48" s="7" t="s">
        <v>82</v>
      </c>
      <c r="T48" s="16"/>
    </row>
    <row r="49" spans="3:70" customFormat="1" x14ac:dyDescent="0.25">
      <c r="T49" s="26"/>
    </row>
    <row r="50" spans="3:70" customFormat="1" x14ac:dyDescent="0.25">
      <c r="C50" s="28" t="s">
        <v>85</v>
      </c>
      <c r="T50" s="26"/>
    </row>
    <row r="51" spans="3:70" customFormat="1" x14ac:dyDescent="0.25">
      <c r="C51" s="1" t="s">
        <v>20</v>
      </c>
      <c r="G51" s="21">
        <f>Inputs!F22</f>
        <v>0.01</v>
      </c>
      <c r="H51" s="21">
        <f>Inputs!G22</f>
        <v>0.01</v>
      </c>
      <c r="I51" s="21">
        <f>Inputs!H22</f>
        <v>0.01</v>
      </c>
      <c r="J51" s="21">
        <f>Inputs!I22</f>
        <v>0.01</v>
      </c>
      <c r="T51" s="26"/>
      <c r="W51" s="20">
        <f t="shared" ref="W51:AF53" si="28">INDEX($G51:$J51,MATCH(W$4,$G$4:$J$4,0))</f>
        <v>0.01</v>
      </c>
      <c r="X51" s="20">
        <f t="shared" si="28"/>
        <v>0.01</v>
      </c>
      <c r="Y51" s="20">
        <f t="shared" si="28"/>
        <v>0.01</v>
      </c>
      <c r="Z51" s="20">
        <f t="shared" si="28"/>
        <v>0.01</v>
      </c>
      <c r="AA51" s="20">
        <f t="shared" si="28"/>
        <v>0.01</v>
      </c>
      <c r="AB51" s="20">
        <f t="shared" si="28"/>
        <v>0.01</v>
      </c>
      <c r="AC51" s="20">
        <f t="shared" si="28"/>
        <v>0.01</v>
      </c>
      <c r="AD51" s="20">
        <f t="shared" si="28"/>
        <v>0.01</v>
      </c>
      <c r="AE51" s="20">
        <f t="shared" si="28"/>
        <v>0.01</v>
      </c>
      <c r="AF51" s="20">
        <f t="shared" si="28"/>
        <v>0.01</v>
      </c>
      <c r="AG51" s="20">
        <f t="shared" ref="AG51:AP53" si="29">INDEX($G51:$J51,MATCH(AG$4,$G$4:$J$4,0))</f>
        <v>0.01</v>
      </c>
      <c r="AH51" s="20">
        <f t="shared" si="29"/>
        <v>0.01</v>
      </c>
      <c r="AI51" s="20">
        <f t="shared" si="29"/>
        <v>0.01</v>
      </c>
      <c r="AJ51" s="20">
        <f t="shared" si="29"/>
        <v>0.01</v>
      </c>
      <c r="AK51" s="20">
        <f t="shared" si="29"/>
        <v>0.01</v>
      </c>
      <c r="AL51" s="20">
        <f t="shared" si="29"/>
        <v>0.01</v>
      </c>
      <c r="AM51" s="20">
        <f t="shared" si="29"/>
        <v>0.01</v>
      </c>
      <c r="AN51" s="20">
        <f t="shared" si="29"/>
        <v>0.01</v>
      </c>
      <c r="AO51" s="20">
        <f t="shared" si="29"/>
        <v>0.01</v>
      </c>
      <c r="AP51" s="20">
        <f t="shared" si="29"/>
        <v>0.01</v>
      </c>
      <c r="AQ51" s="20">
        <f t="shared" ref="AQ51:AZ53" si="30">INDEX($G51:$J51,MATCH(AQ$4,$G$4:$J$4,0))</f>
        <v>0.01</v>
      </c>
      <c r="AR51" s="20">
        <f t="shared" si="30"/>
        <v>0.01</v>
      </c>
      <c r="AS51" s="20">
        <f t="shared" si="30"/>
        <v>0.01</v>
      </c>
      <c r="AT51" s="20">
        <f t="shared" si="30"/>
        <v>0.01</v>
      </c>
      <c r="AU51" s="20">
        <f t="shared" si="30"/>
        <v>0.01</v>
      </c>
      <c r="AV51" s="20">
        <f t="shared" si="30"/>
        <v>0.01</v>
      </c>
      <c r="AW51" s="20">
        <f t="shared" si="30"/>
        <v>0.01</v>
      </c>
      <c r="AX51" s="20">
        <f t="shared" si="30"/>
        <v>0.01</v>
      </c>
      <c r="AY51" s="20">
        <f t="shared" si="30"/>
        <v>0.01</v>
      </c>
      <c r="AZ51" s="20">
        <f t="shared" si="30"/>
        <v>0.01</v>
      </c>
      <c r="BA51" s="20">
        <f t="shared" ref="BA51:BJ53" si="31">INDEX($G51:$J51,MATCH(BA$4,$G$4:$J$4,0))</f>
        <v>0.01</v>
      </c>
      <c r="BB51" s="20">
        <f t="shared" si="31"/>
        <v>0.01</v>
      </c>
      <c r="BC51" s="20">
        <f t="shared" si="31"/>
        <v>0.01</v>
      </c>
      <c r="BD51" s="20">
        <f t="shared" si="31"/>
        <v>0.01</v>
      </c>
      <c r="BE51" s="20">
        <f t="shared" si="31"/>
        <v>0.01</v>
      </c>
      <c r="BF51" s="20">
        <f t="shared" si="31"/>
        <v>0.01</v>
      </c>
      <c r="BG51" s="20">
        <f t="shared" si="31"/>
        <v>0.01</v>
      </c>
      <c r="BH51" s="20">
        <f t="shared" si="31"/>
        <v>0.01</v>
      </c>
      <c r="BI51" s="20">
        <f t="shared" si="31"/>
        <v>0.01</v>
      </c>
      <c r="BJ51" s="20">
        <f t="shared" si="31"/>
        <v>0.01</v>
      </c>
      <c r="BK51" s="20">
        <f t="shared" ref="BK51:BR53" si="32">INDEX($G51:$J51,MATCH(BK$4,$G$4:$J$4,0))</f>
        <v>0.01</v>
      </c>
      <c r="BL51" s="20">
        <f t="shared" si="32"/>
        <v>0.01</v>
      </c>
      <c r="BM51" s="20">
        <f t="shared" si="32"/>
        <v>0.01</v>
      </c>
      <c r="BN51" s="20">
        <f t="shared" si="32"/>
        <v>0.01</v>
      </c>
      <c r="BO51" s="20">
        <f t="shared" si="32"/>
        <v>0.01</v>
      </c>
      <c r="BP51" s="20">
        <f t="shared" si="32"/>
        <v>0.01</v>
      </c>
      <c r="BQ51" s="20">
        <f t="shared" si="32"/>
        <v>0.01</v>
      </c>
      <c r="BR51" s="20">
        <f t="shared" si="32"/>
        <v>0.01</v>
      </c>
    </row>
    <row r="52" spans="3:70" customFormat="1" x14ac:dyDescent="0.25">
      <c r="C52" s="1" t="s">
        <v>19</v>
      </c>
      <c r="G52" s="21">
        <f>Inputs!F23</f>
        <v>0.02</v>
      </c>
      <c r="H52" s="21">
        <f>Inputs!G23</f>
        <v>0.02</v>
      </c>
      <c r="I52" s="21">
        <f>Inputs!H23</f>
        <v>0.02</v>
      </c>
      <c r="J52" s="21">
        <f>Inputs!I23</f>
        <v>0.02</v>
      </c>
      <c r="T52" s="26"/>
      <c r="W52" s="20">
        <f t="shared" si="28"/>
        <v>0.02</v>
      </c>
      <c r="X52" s="20">
        <f t="shared" si="28"/>
        <v>0.02</v>
      </c>
      <c r="Y52" s="20">
        <f t="shared" si="28"/>
        <v>0.02</v>
      </c>
      <c r="Z52" s="20">
        <f t="shared" si="28"/>
        <v>0.02</v>
      </c>
      <c r="AA52" s="20">
        <f t="shared" si="28"/>
        <v>0.02</v>
      </c>
      <c r="AB52" s="20">
        <f t="shared" si="28"/>
        <v>0.02</v>
      </c>
      <c r="AC52" s="20">
        <f t="shared" si="28"/>
        <v>0.02</v>
      </c>
      <c r="AD52" s="20">
        <f t="shared" si="28"/>
        <v>0.02</v>
      </c>
      <c r="AE52" s="20">
        <f t="shared" si="28"/>
        <v>0.02</v>
      </c>
      <c r="AF52" s="20">
        <f t="shared" si="28"/>
        <v>0.02</v>
      </c>
      <c r="AG52" s="20">
        <f t="shared" si="29"/>
        <v>0.02</v>
      </c>
      <c r="AH52" s="20">
        <f t="shared" si="29"/>
        <v>0.02</v>
      </c>
      <c r="AI52" s="20">
        <f t="shared" si="29"/>
        <v>0.02</v>
      </c>
      <c r="AJ52" s="20">
        <f t="shared" si="29"/>
        <v>0.02</v>
      </c>
      <c r="AK52" s="20">
        <f t="shared" si="29"/>
        <v>0.02</v>
      </c>
      <c r="AL52" s="20">
        <f t="shared" si="29"/>
        <v>0.02</v>
      </c>
      <c r="AM52" s="20">
        <f t="shared" si="29"/>
        <v>0.02</v>
      </c>
      <c r="AN52" s="20">
        <f t="shared" si="29"/>
        <v>0.02</v>
      </c>
      <c r="AO52" s="20">
        <f t="shared" si="29"/>
        <v>0.02</v>
      </c>
      <c r="AP52" s="20">
        <f t="shared" si="29"/>
        <v>0.02</v>
      </c>
      <c r="AQ52" s="20">
        <f t="shared" si="30"/>
        <v>0.02</v>
      </c>
      <c r="AR52" s="20">
        <f t="shared" si="30"/>
        <v>0.02</v>
      </c>
      <c r="AS52" s="20">
        <f t="shared" si="30"/>
        <v>0.02</v>
      </c>
      <c r="AT52" s="20">
        <f t="shared" si="30"/>
        <v>0.02</v>
      </c>
      <c r="AU52" s="20">
        <f t="shared" si="30"/>
        <v>0.02</v>
      </c>
      <c r="AV52" s="20">
        <f t="shared" si="30"/>
        <v>0.02</v>
      </c>
      <c r="AW52" s="20">
        <f t="shared" si="30"/>
        <v>0.02</v>
      </c>
      <c r="AX52" s="20">
        <f t="shared" si="30"/>
        <v>0.02</v>
      </c>
      <c r="AY52" s="20">
        <f t="shared" si="30"/>
        <v>0.02</v>
      </c>
      <c r="AZ52" s="20">
        <f t="shared" si="30"/>
        <v>0.02</v>
      </c>
      <c r="BA52" s="20">
        <f t="shared" si="31"/>
        <v>0.02</v>
      </c>
      <c r="BB52" s="20">
        <f t="shared" si="31"/>
        <v>0.02</v>
      </c>
      <c r="BC52" s="20">
        <f t="shared" si="31"/>
        <v>0.02</v>
      </c>
      <c r="BD52" s="20">
        <f t="shared" si="31"/>
        <v>0.02</v>
      </c>
      <c r="BE52" s="20">
        <f t="shared" si="31"/>
        <v>0.02</v>
      </c>
      <c r="BF52" s="20">
        <f t="shared" si="31"/>
        <v>0.02</v>
      </c>
      <c r="BG52" s="20">
        <f t="shared" si="31"/>
        <v>0.02</v>
      </c>
      <c r="BH52" s="20">
        <f t="shared" si="31"/>
        <v>0.02</v>
      </c>
      <c r="BI52" s="20">
        <f t="shared" si="31"/>
        <v>0.02</v>
      </c>
      <c r="BJ52" s="20">
        <f t="shared" si="31"/>
        <v>0.02</v>
      </c>
      <c r="BK52" s="20">
        <f t="shared" si="32"/>
        <v>0.02</v>
      </c>
      <c r="BL52" s="20">
        <f t="shared" si="32"/>
        <v>0.02</v>
      </c>
      <c r="BM52" s="20">
        <f t="shared" si="32"/>
        <v>0.02</v>
      </c>
      <c r="BN52" s="20">
        <f t="shared" si="32"/>
        <v>0.02</v>
      </c>
      <c r="BO52" s="20">
        <f t="shared" si="32"/>
        <v>0.02</v>
      </c>
      <c r="BP52" s="20">
        <f t="shared" si="32"/>
        <v>0.02</v>
      </c>
      <c r="BQ52" s="20">
        <f t="shared" si="32"/>
        <v>0.02</v>
      </c>
      <c r="BR52" s="20">
        <f t="shared" si="32"/>
        <v>0.02</v>
      </c>
    </row>
    <row r="53" spans="3:70" customFormat="1" x14ac:dyDescent="0.25">
      <c r="C53" s="1" t="s">
        <v>18</v>
      </c>
      <c r="G53" s="21">
        <f>Inputs!F24</f>
        <v>0.03</v>
      </c>
      <c r="H53" s="21">
        <f>Inputs!G24</f>
        <v>0.03</v>
      </c>
      <c r="I53" s="21">
        <f>Inputs!H24</f>
        <v>0.03</v>
      </c>
      <c r="J53" s="21">
        <f>Inputs!I24</f>
        <v>0.03</v>
      </c>
      <c r="T53" s="26"/>
      <c r="W53" s="20">
        <f t="shared" si="28"/>
        <v>0.03</v>
      </c>
      <c r="X53" s="20">
        <f t="shared" si="28"/>
        <v>0.03</v>
      </c>
      <c r="Y53" s="20">
        <f t="shared" si="28"/>
        <v>0.03</v>
      </c>
      <c r="Z53" s="20">
        <f t="shared" si="28"/>
        <v>0.03</v>
      </c>
      <c r="AA53" s="20">
        <f t="shared" si="28"/>
        <v>0.03</v>
      </c>
      <c r="AB53" s="20">
        <f t="shared" si="28"/>
        <v>0.03</v>
      </c>
      <c r="AC53" s="20">
        <f t="shared" si="28"/>
        <v>0.03</v>
      </c>
      <c r="AD53" s="20">
        <f t="shared" si="28"/>
        <v>0.03</v>
      </c>
      <c r="AE53" s="20">
        <f t="shared" si="28"/>
        <v>0.03</v>
      </c>
      <c r="AF53" s="20">
        <f t="shared" si="28"/>
        <v>0.03</v>
      </c>
      <c r="AG53" s="20">
        <f t="shared" si="29"/>
        <v>0.03</v>
      </c>
      <c r="AH53" s="20">
        <f t="shared" si="29"/>
        <v>0.03</v>
      </c>
      <c r="AI53" s="20">
        <f t="shared" si="29"/>
        <v>0.03</v>
      </c>
      <c r="AJ53" s="20">
        <f t="shared" si="29"/>
        <v>0.03</v>
      </c>
      <c r="AK53" s="20">
        <f t="shared" si="29"/>
        <v>0.03</v>
      </c>
      <c r="AL53" s="20">
        <f t="shared" si="29"/>
        <v>0.03</v>
      </c>
      <c r="AM53" s="20">
        <f t="shared" si="29"/>
        <v>0.03</v>
      </c>
      <c r="AN53" s="20">
        <f t="shared" si="29"/>
        <v>0.03</v>
      </c>
      <c r="AO53" s="20">
        <f t="shared" si="29"/>
        <v>0.03</v>
      </c>
      <c r="AP53" s="20">
        <f t="shared" si="29"/>
        <v>0.03</v>
      </c>
      <c r="AQ53" s="20">
        <f t="shared" si="30"/>
        <v>0.03</v>
      </c>
      <c r="AR53" s="20">
        <f t="shared" si="30"/>
        <v>0.03</v>
      </c>
      <c r="AS53" s="20">
        <f t="shared" si="30"/>
        <v>0.03</v>
      </c>
      <c r="AT53" s="20">
        <f t="shared" si="30"/>
        <v>0.03</v>
      </c>
      <c r="AU53" s="20">
        <f t="shared" si="30"/>
        <v>0.03</v>
      </c>
      <c r="AV53" s="20">
        <f t="shared" si="30"/>
        <v>0.03</v>
      </c>
      <c r="AW53" s="20">
        <f t="shared" si="30"/>
        <v>0.03</v>
      </c>
      <c r="AX53" s="20">
        <f t="shared" si="30"/>
        <v>0.03</v>
      </c>
      <c r="AY53" s="20">
        <f t="shared" si="30"/>
        <v>0.03</v>
      </c>
      <c r="AZ53" s="20">
        <f t="shared" si="30"/>
        <v>0.03</v>
      </c>
      <c r="BA53" s="20">
        <f t="shared" si="31"/>
        <v>0.03</v>
      </c>
      <c r="BB53" s="20">
        <f t="shared" si="31"/>
        <v>0.03</v>
      </c>
      <c r="BC53" s="20">
        <f t="shared" si="31"/>
        <v>0.03</v>
      </c>
      <c r="BD53" s="20">
        <f t="shared" si="31"/>
        <v>0.03</v>
      </c>
      <c r="BE53" s="20">
        <f t="shared" si="31"/>
        <v>0.03</v>
      </c>
      <c r="BF53" s="20">
        <f t="shared" si="31"/>
        <v>0.03</v>
      </c>
      <c r="BG53" s="20">
        <f t="shared" si="31"/>
        <v>0.03</v>
      </c>
      <c r="BH53" s="20">
        <f t="shared" si="31"/>
        <v>0.03</v>
      </c>
      <c r="BI53" s="20">
        <f t="shared" si="31"/>
        <v>0.03</v>
      </c>
      <c r="BJ53" s="20">
        <f t="shared" si="31"/>
        <v>0.03</v>
      </c>
      <c r="BK53" s="20">
        <f t="shared" si="32"/>
        <v>0.03</v>
      </c>
      <c r="BL53" s="20">
        <f t="shared" si="32"/>
        <v>0.03</v>
      </c>
      <c r="BM53" s="20">
        <f t="shared" si="32"/>
        <v>0.03</v>
      </c>
      <c r="BN53" s="20">
        <f t="shared" si="32"/>
        <v>0.03</v>
      </c>
      <c r="BO53" s="20">
        <f t="shared" si="32"/>
        <v>0.03</v>
      </c>
      <c r="BP53" s="20">
        <f t="shared" si="32"/>
        <v>0.03</v>
      </c>
      <c r="BQ53" s="20">
        <f t="shared" si="32"/>
        <v>0.03</v>
      </c>
      <c r="BR53" s="20">
        <f t="shared" si="32"/>
        <v>0.03</v>
      </c>
    </row>
    <row r="54" spans="3:70" customFormat="1" x14ac:dyDescent="0.25">
      <c r="T54" s="26"/>
    </row>
    <row r="55" spans="3:70" customFormat="1" x14ac:dyDescent="0.25">
      <c r="C55" s="28" t="s">
        <v>84</v>
      </c>
      <c r="T55" s="26"/>
    </row>
    <row r="56" spans="3:70" customFormat="1" x14ac:dyDescent="0.25">
      <c r="C56" s="1" t="s">
        <v>16</v>
      </c>
      <c r="G56" s="6">
        <f>Inputs!F25</f>
        <v>0</v>
      </c>
      <c r="H56" s="6">
        <f>Inputs!G25</f>
        <v>0</v>
      </c>
      <c r="I56" s="6">
        <f>Inputs!H25</f>
        <v>0</v>
      </c>
      <c r="J56" s="6">
        <f>Inputs!I25</f>
        <v>0</v>
      </c>
      <c r="T56" s="26"/>
      <c r="W56" s="19">
        <f t="shared" ref="W56:AF57" si="33">INDEX($G56:$J56,MATCH(W$4,$G$4:$J$4,0))</f>
        <v>0</v>
      </c>
      <c r="X56" s="19">
        <f t="shared" si="33"/>
        <v>0</v>
      </c>
      <c r="Y56" s="19">
        <f t="shared" si="33"/>
        <v>0</v>
      </c>
      <c r="Z56" s="19">
        <f t="shared" si="33"/>
        <v>0</v>
      </c>
      <c r="AA56" s="19">
        <f t="shared" si="33"/>
        <v>0</v>
      </c>
      <c r="AB56" s="19">
        <f t="shared" si="33"/>
        <v>0</v>
      </c>
      <c r="AC56" s="19">
        <f t="shared" si="33"/>
        <v>0</v>
      </c>
      <c r="AD56" s="19">
        <f t="shared" si="33"/>
        <v>0</v>
      </c>
      <c r="AE56" s="19">
        <f t="shared" si="33"/>
        <v>0</v>
      </c>
      <c r="AF56" s="19">
        <f t="shared" si="33"/>
        <v>0</v>
      </c>
      <c r="AG56" s="19">
        <f t="shared" ref="AG56:AP57" si="34">INDEX($G56:$J56,MATCH(AG$4,$G$4:$J$4,0))</f>
        <v>0</v>
      </c>
      <c r="AH56" s="19">
        <f t="shared" si="34"/>
        <v>0</v>
      </c>
      <c r="AI56" s="19">
        <f t="shared" si="34"/>
        <v>0</v>
      </c>
      <c r="AJ56" s="19">
        <f t="shared" si="34"/>
        <v>0</v>
      </c>
      <c r="AK56" s="19">
        <f t="shared" si="34"/>
        <v>0</v>
      </c>
      <c r="AL56" s="19">
        <f t="shared" si="34"/>
        <v>0</v>
      </c>
      <c r="AM56" s="19">
        <f t="shared" si="34"/>
        <v>0</v>
      </c>
      <c r="AN56" s="19">
        <f t="shared" si="34"/>
        <v>0</v>
      </c>
      <c r="AO56" s="19">
        <f t="shared" si="34"/>
        <v>0</v>
      </c>
      <c r="AP56" s="19">
        <f t="shared" si="34"/>
        <v>0</v>
      </c>
      <c r="AQ56" s="19">
        <f t="shared" ref="AQ56:AZ57" si="35">INDEX($G56:$J56,MATCH(AQ$4,$G$4:$J$4,0))</f>
        <v>0</v>
      </c>
      <c r="AR56" s="19">
        <f t="shared" si="35"/>
        <v>0</v>
      </c>
      <c r="AS56" s="19">
        <f t="shared" si="35"/>
        <v>0</v>
      </c>
      <c r="AT56" s="19">
        <f t="shared" si="35"/>
        <v>0</v>
      </c>
      <c r="AU56" s="19">
        <f t="shared" si="35"/>
        <v>0</v>
      </c>
      <c r="AV56" s="19">
        <f t="shared" si="35"/>
        <v>0</v>
      </c>
      <c r="AW56" s="19">
        <f t="shared" si="35"/>
        <v>0</v>
      </c>
      <c r="AX56" s="19">
        <f t="shared" si="35"/>
        <v>0</v>
      </c>
      <c r="AY56" s="19">
        <f t="shared" si="35"/>
        <v>0</v>
      </c>
      <c r="AZ56" s="19">
        <f t="shared" si="35"/>
        <v>0</v>
      </c>
      <c r="BA56" s="19">
        <f t="shared" ref="BA56:BJ57" si="36">INDEX($G56:$J56,MATCH(BA$4,$G$4:$J$4,0))</f>
        <v>0</v>
      </c>
      <c r="BB56" s="19">
        <f t="shared" si="36"/>
        <v>0</v>
      </c>
      <c r="BC56" s="19">
        <f t="shared" si="36"/>
        <v>0</v>
      </c>
      <c r="BD56" s="19">
        <f t="shared" si="36"/>
        <v>0</v>
      </c>
      <c r="BE56" s="19">
        <f t="shared" si="36"/>
        <v>0</v>
      </c>
      <c r="BF56" s="19">
        <f t="shared" si="36"/>
        <v>0</v>
      </c>
      <c r="BG56" s="19">
        <f t="shared" si="36"/>
        <v>0</v>
      </c>
      <c r="BH56" s="19">
        <f t="shared" si="36"/>
        <v>0</v>
      </c>
      <c r="BI56" s="19">
        <f t="shared" si="36"/>
        <v>0</v>
      </c>
      <c r="BJ56" s="19">
        <f t="shared" si="36"/>
        <v>0</v>
      </c>
      <c r="BK56" s="19">
        <f t="shared" ref="BK56:BR57" si="37">INDEX($G56:$J56,MATCH(BK$4,$G$4:$J$4,0))</f>
        <v>0</v>
      </c>
      <c r="BL56" s="19">
        <f t="shared" si="37"/>
        <v>0</v>
      </c>
      <c r="BM56" s="19">
        <f t="shared" si="37"/>
        <v>0</v>
      </c>
      <c r="BN56" s="19">
        <f t="shared" si="37"/>
        <v>0</v>
      </c>
      <c r="BO56" s="19">
        <f t="shared" si="37"/>
        <v>0</v>
      </c>
      <c r="BP56" s="19">
        <f t="shared" si="37"/>
        <v>0</v>
      </c>
      <c r="BQ56" s="19">
        <f t="shared" si="37"/>
        <v>0</v>
      </c>
      <c r="BR56" s="19">
        <f t="shared" si="37"/>
        <v>0</v>
      </c>
    </row>
    <row r="57" spans="3:70" customFormat="1" x14ac:dyDescent="0.25">
      <c r="C57" s="1" t="s">
        <v>15</v>
      </c>
      <c r="G57" s="6">
        <f>Inputs!F26</f>
        <v>-60000</v>
      </c>
      <c r="H57" s="6">
        <f>Inputs!G26</f>
        <v>-60000</v>
      </c>
      <c r="I57" s="6">
        <f>Inputs!H26</f>
        <v>-60000</v>
      </c>
      <c r="J57" s="6">
        <f>Inputs!I26</f>
        <v>-60000</v>
      </c>
      <c r="T57" s="26"/>
      <c r="W57" s="19">
        <f t="shared" si="33"/>
        <v>-60000</v>
      </c>
      <c r="X57" s="19">
        <f t="shared" si="33"/>
        <v>-60000</v>
      </c>
      <c r="Y57" s="19">
        <f t="shared" si="33"/>
        <v>-60000</v>
      </c>
      <c r="Z57" s="19">
        <f t="shared" si="33"/>
        <v>-60000</v>
      </c>
      <c r="AA57" s="19">
        <f t="shared" si="33"/>
        <v>-60000</v>
      </c>
      <c r="AB57" s="19">
        <f t="shared" si="33"/>
        <v>-60000</v>
      </c>
      <c r="AC57" s="19">
        <f t="shared" si="33"/>
        <v>-60000</v>
      </c>
      <c r="AD57" s="19">
        <f t="shared" si="33"/>
        <v>-60000</v>
      </c>
      <c r="AE57" s="19">
        <f t="shared" si="33"/>
        <v>-60000</v>
      </c>
      <c r="AF57" s="19">
        <f t="shared" si="33"/>
        <v>-60000</v>
      </c>
      <c r="AG57" s="19">
        <f t="shared" si="34"/>
        <v>-60000</v>
      </c>
      <c r="AH57" s="19">
        <f t="shared" si="34"/>
        <v>-60000</v>
      </c>
      <c r="AI57" s="19">
        <f t="shared" si="34"/>
        <v>-60000</v>
      </c>
      <c r="AJ57" s="19">
        <f t="shared" si="34"/>
        <v>-60000</v>
      </c>
      <c r="AK57" s="19">
        <f t="shared" si="34"/>
        <v>-60000</v>
      </c>
      <c r="AL57" s="19">
        <f t="shared" si="34"/>
        <v>-60000</v>
      </c>
      <c r="AM57" s="19">
        <f t="shared" si="34"/>
        <v>-60000</v>
      </c>
      <c r="AN57" s="19">
        <f t="shared" si="34"/>
        <v>-60000</v>
      </c>
      <c r="AO57" s="19">
        <f t="shared" si="34"/>
        <v>-60000</v>
      </c>
      <c r="AP57" s="19">
        <f t="shared" si="34"/>
        <v>-60000</v>
      </c>
      <c r="AQ57" s="19">
        <f t="shared" si="35"/>
        <v>-60000</v>
      </c>
      <c r="AR57" s="19">
        <f t="shared" si="35"/>
        <v>-60000</v>
      </c>
      <c r="AS57" s="19">
        <f t="shared" si="35"/>
        <v>-60000</v>
      </c>
      <c r="AT57" s="19">
        <f t="shared" si="35"/>
        <v>-60000</v>
      </c>
      <c r="AU57" s="19">
        <f t="shared" si="35"/>
        <v>-60000</v>
      </c>
      <c r="AV57" s="19">
        <f t="shared" si="35"/>
        <v>-60000</v>
      </c>
      <c r="AW57" s="19">
        <f t="shared" si="35"/>
        <v>-60000</v>
      </c>
      <c r="AX57" s="19">
        <f t="shared" si="35"/>
        <v>-60000</v>
      </c>
      <c r="AY57" s="19">
        <f t="shared" si="35"/>
        <v>-60000</v>
      </c>
      <c r="AZ57" s="19">
        <f t="shared" si="35"/>
        <v>-60000</v>
      </c>
      <c r="BA57" s="19">
        <f t="shared" si="36"/>
        <v>-60000</v>
      </c>
      <c r="BB57" s="19">
        <f t="shared" si="36"/>
        <v>-60000</v>
      </c>
      <c r="BC57" s="19">
        <f t="shared" si="36"/>
        <v>-60000</v>
      </c>
      <c r="BD57" s="19">
        <f t="shared" si="36"/>
        <v>-60000</v>
      </c>
      <c r="BE57" s="19">
        <f t="shared" si="36"/>
        <v>-60000</v>
      </c>
      <c r="BF57" s="19">
        <f t="shared" si="36"/>
        <v>-60000</v>
      </c>
      <c r="BG57" s="19">
        <f t="shared" si="36"/>
        <v>-60000</v>
      </c>
      <c r="BH57" s="19">
        <f t="shared" si="36"/>
        <v>-60000</v>
      </c>
      <c r="BI57" s="19">
        <f t="shared" si="36"/>
        <v>-60000</v>
      </c>
      <c r="BJ57" s="19">
        <f t="shared" si="36"/>
        <v>-60000</v>
      </c>
      <c r="BK57" s="19">
        <f t="shared" si="37"/>
        <v>-60000</v>
      </c>
      <c r="BL57" s="19">
        <f t="shared" si="37"/>
        <v>-60000</v>
      </c>
      <c r="BM57" s="19">
        <f t="shared" si="37"/>
        <v>-60000</v>
      </c>
      <c r="BN57" s="19">
        <f t="shared" si="37"/>
        <v>-60000</v>
      </c>
      <c r="BO57" s="19">
        <f t="shared" si="37"/>
        <v>-60000</v>
      </c>
      <c r="BP57" s="19">
        <f t="shared" si="37"/>
        <v>-60000</v>
      </c>
      <c r="BQ57" s="19">
        <f t="shared" si="37"/>
        <v>-60000</v>
      </c>
      <c r="BR57" s="19">
        <f t="shared" si="37"/>
        <v>-60000</v>
      </c>
    </row>
    <row r="58" spans="3:70" customFormat="1" x14ac:dyDescent="0.25">
      <c r="T58" s="26"/>
    </row>
    <row r="59" spans="3:70" customFormat="1" x14ac:dyDescent="0.25">
      <c r="C59" s="28" t="s">
        <v>83</v>
      </c>
      <c r="T59" s="26"/>
    </row>
    <row r="60" spans="3:70" customFormat="1" x14ac:dyDescent="0.25">
      <c r="C60" s="1" t="s">
        <v>16</v>
      </c>
      <c r="G60" s="21">
        <f>Inputs!N25</f>
        <v>8.3333333333333329E-2</v>
      </c>
      <c r="H60" s="21">
        <f>Inputs!O25</f>
        <v>8.3333333333333329E-2</v>
      </c>
      <c r="I60" s="21">
        <f>Inputs!P25</f>
        <v>8.3333333333333329E-2</v>
      </c>
      <c r="J60" s="21">
        <f>Inputs!Q25</f>
        <v>8.3333333333333329E-2</v>
      </c>
      <c r="K60" s="21">
        <f>Inputs!R25</f>
        <v>8.3333333333333329E-2</v>
      </c>
      <c r="L60" s="21">
        <f>Inputs!S25</f>
        <v>8.3333333333333329E-2</v>
      </c>
      <c r="M60" s="21">
        <f>Inputs!T25</f>
        <v>8.3333333333333329E-2</v>
      </c>
      <c r="N60" s="21">
        <f>Inputs!U25</f>
        <v>8.3333333333333329E-2</v>
      </c>
      <c r="O60" s="21">
        <f>Inputs!V25</f>
        <v>8.3333333333333329E-2</v>
      </c>
      <c r="P60" s="21">
        <f>Inputs!W25</f>
        <v>8.3333333333333329E-2</v>
      </c>
      <c r="Q60" s="21">
        <f>Inputs!X25</f>
        <v>8.3333333333333329E-2</v>
      </c>
      <c r="R60" s="21">
        <f>Inputs!Y25</f>
        <v>8.3333333333333329E-2</v>
      </c>
      <c r="T60" s="26"/>
      <c r="W60" s="20">
        <f t="shared" ref="W60:AF61" si="38">INDEX($G60:$R60,MATCH(W$7,$G$19:$R$19,0))</f>
        <v>8.3333333333333329E-2</v>
      </c>
      <c r="X60" s="20">
        <f t="shared" si="38"/>
        <v>8.3333333333333329E-2</v>
      </c>
      <c r="Y60" s="20">
        <f t="shared" si="38"/>
        <v>8.3333333333333329E-2</v>
      </c>
      <c r="Z60" s="20">
        <f t="shared" si="38"/>
        <v>8.3333333333333329E-2</v>
      </c>
      <c r="AA60" s="20">
        <f t="shared" si="38"/>
        <v>8.3333333333333329E-2</v>
      </c>
      <c r="AB60" s="20">
        <f t="shared" si="38"/>
        <v>8.3333333333333329E-2</v>
      </c>
      <c r="AC60" s="20">
        <f t="shared" si="38"/>
        <v>8.3333333333333329E-2</v>
      </c>
      <c r="AD60" s="20">
        <f t="shared" si="38"/>
        <v>8.3333333333333329E-2</v>
      </c>
      <c r="AE60" s="20">
        <f t="shared" si="38"/>
        <v>8.3333333333333329E-2</v>
      </c>
      <c r="AF60" s="20">
        <f t="shared" si="38"/>
        <v>8.3333333333333329E-2</v>
      </c>
      <c r="AG60" s="20">
        <f t="shared" ref="AG60:AP61" si="39">INDEX($G60:$R60,MATCH(AG$7,$G$19:$R$19,0))</f>
        <v>8.3333333333333329E-2</v>
      </c>
      <c r="AH60" s="20">
        <f t="shared" si="39"/>
        <v>8.3333333333333329E-2</v>
      </c>
      <c r="AI60" s="20">
        <f t="shared" si="39"/>
        <v>8.3333333333333329E-2</v>
      </c>
      <c r="AJ60" s="20">
        <f t="shared" si="39"/>
        <v>8.3333333333333329E-2</v>
      </c>
      <c r="AK60" s="20">
        <f t="shared" si="39"/>
        <v>8.3333333333333329E-2</v>
      </c>
      <c r="AL60" s="20">
        <f t="shared" si="39"/>
        <v>8.3333333333333329E-2</v>
      </c>
      <c r="AM60" s="20">
        <f t="shared" si="39"/>
        <v>8.3333333333333329E-2</v>
      </c>
      <c r="AN60" s="20">
        <f t="shared" si="39"/>
        <v>8.3333333333333329E-2</v>
      </c>
      <c r="AO60" s="20">
        <f t="shared" si="39"/>
        <v>8.3333333333333329E-2</v>
      </c>
      <c r="AP60" s="20">
        <f t="shared" si="39"/>
        <v>8.3333333333333329E-2</v>
      </c>
      <c r="AQ60" s="20">
        <f t="shared" ref="AQ60:AZ61" si="40">INDEX($G60:$R60,MATCH(AQ$7,$G$19:$R$19,0))</f>
        <v>8.3333333333333329E-2</v>
      </c>
      <c r="AR60" s="20">
        <f t="shared" si="40"/>
        <v>8.3333333333333329E-2</v>
      </c>
      <c r="AS60" s="20">
        <f t="shared" si="40"/>
        <v>8.3333333333333329E-2</v>
      </c>
      <c r="AT60" s="20">
        <f t="shared" si="40"/>
        <v>8.3333333333333329E-2</v>
      </c>
      <c r="AU60" s="20">
        <f t="shared" si="40"/>
        <v>8.3333333333333329E-2</v>
      </c>
      <c r="AV60" s="20">
        <f t="shared" si="40"/>
        <v>8.3333333333333329E-2</v>
      </c>
      <c r="AW60" s="20">
        <f t="shared" si="40"/>
        <v>8.3333333333333329E-2</v>
      </c>
      <c r="AX60" s="20">
        <f t="shared" si="40"/>
        <v>8.3333333333333329E-2</v>
      </c>
      <c r="AY60" s="20">
        <f t="shared" si="40"/>
        <v>8.3333333333333329E-2</v>
      </c>
      <c r="AZ60" s="20">
        <f t="shared" si="40"/>
        <v>8.3333333333333329E-2</v>
      </c>
      <c r="BA60" s="20">
        <f t="shared" ref="BA60:BJ61" si="41">INDEX($G60:$R60,MATCH(BA$7,$G$19:$R$19,0))</f>
        <v>8.3333333333333329E-2</v>
      </c>
      <c r="BB60" s="20">
        <f t="shared" si="41"/>
        <v>8.3333333333333329E-2</v>
      </c>
      <c r="BC60" s="20">
        <f t="shared" si="41"/>
        <v>8.3333333333333329E-2</v>
      </c>
      <c r="BD60" s="20">
        <f t="shared" si="41"/>
        <v>8.3333333333333329E-2</v>
      </c>
      <c r="BE60" s="20">
        <f t="shared" si="41"/>
        <v>8.3333333333333329E-2</v>
      </c>
      <c r="BF60" s="20">
        <f t="shared" si="41"/>
        <v>8.3333333333333329E-2</v>
      </c>
      <c r="BG60" s="20">
        <f t="shared" si="41"/>
        <v>8.3333333333333329E-2</v>
      </c>
      <c r="BH60" s="20">
        <f t="shared" si="41"/>
        <v>8.3333333333333329E-2</v>
      </c>
      <c r="BI60" s="20">
        <f t="shared" si="41"/>
        <v>8.3333333333333329E-2</v>
      </c>
      <c r="BJ60" s="20">
        <f t="shared" si="41"/>
        <v>8.3333333333333329E-2</v>
      </c>
      <c r="BK60" s="20">
        <f t="shared" ref="BK60:BR61" si="42">INDEX($G60:$R60,MATCH(BK$7,$G$19:$R$19,0))</f>
        <v>8.3333333333333329E-2</v>
      </c>
      <c r="BL60" s="20">
        <f t="shared" si="42"/>
        <v>8.3333333333333329E-2</v>
      </c>
      <c r="BM60" s="20">
        <f t="shared" si="42"/>
        <v>8.3333333333333329E-2</v>
      </c>
      <c r="BN60" s="20">
        <f t="shared" si="42"/>
        <v>8.3333333333333329E-2</v>
      </c>
      <c r="BO60" s="20">
        <f t="shared" si="42"/>
        <v>8.3333333333333329E-2</v>
      </c>
      <c r="BP60" s="20">
        <f t="shared" si="42"/>
        <v>8.3333333333333329E-2</v>
      </c>
      <c r="BQ60" s="20">
        <f t="shared" si="42"/>
        <v>8.3333333333333329E-2</v>
      </c>
      <c r="BR60" s="20">
        <f t="shared" si="42"/>
        <v>8.3333333333333329E-2</v>
      </c>
    </row>
    <row r="61" spans="3:70" customFormat="1" x14ac:dyDescent="0.25">
      <c r="C61" s="1" t="s">
        <v>15</v>
      </c>
      <c r="G61" s="21">
        <f>Inputs!N26</f>
        <v>8.3333333333333329E-2</v>
      </c>
      <c r="H61" s="21">
        <f>Inputs!O26</f>
        <v>8.3333333333333329E-2</v>
      </c>
      <c r="I61" s="21">
        <f>Inputs!P26</f>
        <v>8.3333333333333329E-2</v>
      </c>
      <c r="J61" s="21">
        <f>Inputs!Q26</f>
        <v>8.3333333333333329E-2</v>
      </c>
      <c r="K61" s="21">
        <f>Inputs!R26</f>
        <v>8.3333333333333329E-2</v>
      </c>
      <c r="L61" s="21">
        <f>Inputs!S26</f>
        <v>8.3333333333333329E-2</v>
      </c>
      <c r="M61" s="21">
        <f>Inputs!T26</f>
        <v>8.3333333333333329E-2</v>
      </c>
      <c r="N61" s="21">
        <f>Inputs!U26</f>
        <v>8.3333333333333329E-2</v>
      </c>
      <c r="O61" s="21">
        <f>Inputs!V26</f>
        <v>8.3333333333333329E-2</v>
      </c>
      <c r="P61" s="21">
        <f>Inputs!W26</f>
        <v>8.3333333333333329E-2</v>
      </c>
      <c r="Q61" s="21">
        <f>Inputs!X26</f>
        <v>8.3333333333333329E-2</v>
      </c>
      <c r="R61" s="21">
        <f>Inputs!Y26</f>
        <v>8.3333333333333329E-2</v>
      </c>
      <c r="T61" s="26"/>
      <c r="W61" s="20">
        <f t="shared" si="38"/>
        <v>8.3333333333333329E-2</v>
      </c>
      <c r="X61" s="20">
        <f t="shared" si="38"/>
        <v>8.3333333333333329E-2</v>
      </c>
      <c r="Y61" s="20">
        <f t="shared" si="38"/>
        <v>8.3333333333333329E-2</v>
      </c>
      <c r="Z61" s="20">
        <f t="shared" si="38"/>
        <v>8.3333333333333329E-2</v>
      </c>
      <c r="AA61" s="20">
        <f t="shared" si="38"/>
        <v>8.3333333333333329E-2</v>
      </c>
      <c r="AB61" s="20">
        <f t="shared" si="38"/>
        <v>8.3333333333333329E-2</v>
      </c>
      <c r="AC61" s="20">
        <f t="shared" si="38"/>
        <v>8.3333333333333329E-2</v>
      </c>
      <c r="AD61" s="20">
        <f t="shared" si="38"/>
        <v>8.3333333333333329E-2</v>
      </c>
      <c r="AE61" s="20">
        <f t="shared" si="38"/>
        <v>8.3333333333333329E-2</v>
      </c>
      <c r="AF61" s="20">
        <f t="shared" si="38"/>
        <v>8.3333333333333329E-2</v>
      </c>
      <c r="AG61" s="20">
        <f t="shared" si="39"/>
        <v>8.3333333333333329E-2</v>
      </c>
      <c r="AH61" s="20">
        <f t="shared" si="39"/>
        <v>8.3333333333333329E-2</v>
      </c>
      <c r="AI61" s="20">
        <f t="shared" si="39"/>
        <v>8.3333333333333329E-2</v>
      </c>
      <c r="AJ61" s="20">
        <f t="shared" si="39"/>
        <v>8.3333333333333329E-2</v>
      </c>
      <c r="AK61" s="20">
        <f t="shared" si="39"/>
        <v>8.3333333333333329E-2</v>
      </c>
      <c r="AL61" s="20">
        <f t="shared" si="39"/>
        <v>8.3333333333333329E-2</v>
      </c>
      <c r="AM61" s="20">
        <f t="shared" si="39"/>
        <v>8.3333333333333329E-2</v>
      </c>
      <c r="AN61" s="20">
        <f t="shared" si="39"/>
        <v>8.3333333333333329E-2</v>
      </c>
      <c r="AO61" s="20">
        <f t="shared" si="39"/>
        <v>8.3333333333333329E-2</v>
      </c>
      <c r="AP61" s="20">
        <f t="shared" si="39"/>
        <v>8.3333333333333329E-2</v>
      </c>
      <c r="AQ61" s="20">
        <f t="shared" si="40"/>
        <v>8.3333333333333329E-2</v>
      </c>
      <c r="AR61" s="20">
        <f t="shared" si="40"/>
        <v>8.3333333333333329E-2</v>
      </c>
      <c r="AS61" s="20">
        <f t="shared" si="40"/>
        <v>8.3333333333333329E-2</v>
      </c>
      <c r="AT61" s="20">
        <f t="shared" si="40"/>
        <v>8.3333333333333329E-2</v>
      </c>
      <c r="AU61" s="20">
        <f t="shared" si="40"/>
        <v>8.3333333333333329E-2</v>
      </c>
      <c r="AV61" s="20">
        <f t="shared" si="40"/>
        <v>8.3333333333333329E-2</v>
      </c>
      <c r="AW61" s="20">
        <f t="shared" si="40"/>
        <v>8.3333333333333329E-2</v>
      </c>
      <c r="AX61" s="20">
        <f t="shared" si="40"/>
        <v>8.3333333333333329E-2</v>
      </c>
      <c r="AY61" s="20">
        <f t="shared" si="40"/>
        <v>8.3333333333333329E-2</v>
      </c>
      <c r="AZ61" s="20">
        <f t="shared" si="40"/>
        <v>8.3333333333333329E-2</v>
      </c>
      <c r="BA61" s="20">
        <f t="shared" si="41"/>
        <v>8.3333333333333329E-2</v>
      </c>
      <c r="BB61" s="20">
        <f t="shared" si="41"/>
        <v>8.3333333333333329E-2</v>
      </c>
      <c r="BC61" s="20">
        <f t="shared" si="41"/>
        <v>8.3333333333333329E-2</v>
      </c>
      <c r="BD61" s="20">
        <f t="shared" si="41"/>
        <v>8.3333333333333329E-2</v>
      </c>
      <c r="BE61" s="20">
        <f t="shared" si="41"/>
        <v>8.3333333333333329E-2</v>
      </c>
      <c r="BF61" s="20">
        <f t="shared" si="41"/>
        <v>8.3333333333333329E-2</v>
      </c>
      <c r="BG61" s="20">
        <f t="shared" si="41"/>
        <v>8.3333333333333329E-2</v>
      </c>
      <c r="BH61" s="20">
        <f t="shared" si="41"/>
        <v>8.3333333333333329E-2</v>
      </c>
      <c r="BI61" s="20">
        <f t="shared" si="41"/>
        <v>8.3333333333333329E-2</v>
      </c>
      <c r="BJ61" s="20">
        <f t="shared" si="41"/>
        <v>8.3333333333333329E-2</v>
      </c>
      <c r="BK61" s="20">
        <f t="shared" si="42"/>
        <v>8.3333333333333329E-2</v>
      </c>
      <c r="BL61" s="20">
        <f t="shared" si="42"/>
        <v>8.3333333333333329E-2</v>
      </c>
      <c r="BM61" s="20">
        <f t="shared" si="42"/>
        <v>8.3333333333333329E-2</v>
      </c>
      <c r="BN61" s="20">
        <f t="shared" si="42"/>
        <v>8.3333333333333329E-2</v>
      </c>
      <c r="BO61" s="20">
        <f t="shared" si="42"/>
        <v>8.3333333333333329E-2</v>
      </c>
      <c r="BP61" s="20">
        <f t="shared" si="42"/>
        <v>8.3333333333333329E-2</v>
      </c>
      <c r="BQ61" s="20">
        <f t="shared" si="42"/>
        <v>8.3333333333333329E-2</v>
      </c>
      <c r="BR61" s="20">
        <f t="shared" si="42"/>
        <v>8.3333333333333329E-2</v>
      </c>
    </row>
    <row r="62" spans="3:70" customFormat="1" x14ac:dyDescent="0.25">
      <c r="T62" s="26"/>
    </row>
    <row r="63" spans="3:70" customFormat="1" x14ac:dyDescent="0.25">
      <c r="C63" s="27" t="s">
        <v>82</v>
      </c>
      <c r="T63" s="26"/>
    </row>
    <row r="64" spans="3:70" customFormat="1" x14ac:dyDescent="0.25">
      <c r="C64" s="1" t="s">
        <v>20</v>
      </c>
      <c r="T64" s="26"/>
      <c r="W64" s="19">
        <f t="shared" ref="W64:BR64" si="43">-W$29*W51</f>
        <v>-75</v>
      </c>
      <c r="X64" s="19">
        <f t="shared" si="43"/>
        <v>-75</v>
      </c>
      <c r="Y64" s="19">
        <f t="shared" si="43"/>
        <v>-75</v>
      </c>
      <c r="Z64" s="19">
        <f t="shared" si="43"/>
        <v>-75</v>
      </c>
      <c r="AA64" s="19">
        <f t="shared" si="43"/>
        <v>-75</v>
      </c>
      <c r="AB64" s="19">
        <f t="shared" si="43"/>
        <v>-75</v>
      </c>
      <c r="AC64" s="19">
        <f t="shared" si="43"/>
        <v>-75</v>
      </c>
      <c r="AD64" s="19">
        <f t="shared" si="43"/>
        <v>-75</v>
      </c>
      <c r="AE64" s="19">
        <f t="shared" si="43"/>
        <v>-75</v>
      </c>
      <c r="AF64" s="19">
        <f t="shared" si="43"/>
        <v>-75</v>
      </c>
      <c r="AG64" s="19">
        <f t="shared" si="43"/>
        <v>-75</v>
      </c>
      <c r="AH64" s="19">
        <f t="shared" si="43"/>
        <v>-75</v>
      </c>
      <c r="AI64" s="19">
        <f t="shared" si="43"/>
        <v>-84.166666666666657</v>
      </c>
      <c r="AJ64" s="19">
        <f t="shared" si="43"/>
        <v>-84.166666666666657</v>
      </c>
      <c r="AK64" s="19">
        <f t="shared" si="43"/>
        <v>-84.166666666666657</v>
      </c>
      <c r="AL64" s="19">
        <f t="shared" si="43"/>
        <v>-84.166666666666657</v>
      </c>
      <c r="AM64" s="19">
        <f t="shared" si="43"/>
        <v>-84.166666666666657</v>
      </c>
      <c r="AN64" s="19">
        <f t="shared" si="43"/>
        <v>-84.166666666666657</v>
      </c>
      <c r="AO64" s="19">
        <f t="shared" si="43"/>
        <v>-84.166666666666657</v>
      </c>
      <c r="AP64" s="19">
        <f t="shared" si="43"/>
        <v>-84.166666666666657</v>
      </c>
      <c r="AQ64" s="19">
        <f t="shared" si="43"/>
        <v>-84.166666666666657</v>
      </c>
      <c r="AR64" s="19">
        <f t="shared" si="43"/>
        <v>-84.166666666666657</v>
      </c>
      <c r="AS64" s="19">
        <f t="shared" si="43"/>
        <v>-84.166666666666657</v>
      </c>
      <c r="AT64" s="19">
        <f t="shared" si="43"/>
        <v>-84.166666666666657</v>
      </c>
      <c r="AU64" s="19">
        <f t="shared" si="43"/>
        <v>-90</v>
      </c>
      <c r="AV64" s="19">
        <f t="shared" si="43"/>
        <v>-90</v>
      </c>
      <c r="AW64" s="19">
        <f t="shared" si="43"/>
        <v>-90</v>
      </c>
      <c r="AX64" s="19">
        <f t="shared" si="43"/>
        <v>-90</v>
      </c>
      <c r="AY64" s="19">
        <f t="shared" si="43"/>
        <v>-90</v>
      </c>
      <c r="AZ64" s="19">
        <f t="shared" si="43"/>
        <v>-90</v>
      </c>
      <c r="BA64" s="19">
        <f t="shared" si="43"/>
        <v>-90</v>
      </c>
      <c r="BB64" s="19">
        <f t="shared" si="43"/>
        <v>-90</v>
      </c>
      <c r="BC64" s="19">
        <f t="shared" si="43"/>
        <v>-90</v>
      </c>
      <c r="BD64" s="19">
        <f t="shared" si="43"/>
        <v>-90</v>
      </c>
      <c r="BE64" s="19">
        <f t="shared" si="43"/>
        <v>-90</v>
      </c>
      <c r="BF64" s="19">
        <f t="shared" si="43"/>
        <v>-90</v>
      </c>
      <c r="BG64" s="19">
        <f t="shared" si="43"/>
        <v>-97.5</v>
      </c>
      <c r="BH64" s="19">
        <f t="shared" si="43"/>
        <v>-97.5</v>
      </c>
      <c r="BI64" s="19">
        <f t="shared" si="43"/>
        <v>-97.5</v>
      </c>
      <c r="BJ64" s="19">
        <f t="shared" si="43"/>
        <v>-97.5</v>
      </c>
      <c r="BK64" s="19">
        <f t="shared" si="43"/>
        <v>-97.5</v>
      </c>
      <c r="BL64" s="19">
        <f t="shared" si="43"/>
        <v>-97.5</v>
      </c>
      <c r="BM64" s="19">
        <f t="shared" si="43"/>
        <v>-97.5</v>
      </c>
      <c r="BN64" s="19">
        <f t="shared" si="43"/>
        <v>-97.5</v>
      </c>
      <c r="BO64" s="19">
        <f t="shared" si="43"/>
        <v>-97.5</v>
      </c>
      <c r="BP64" s="19">
        <f t="shared" si="43"/>
        <v>-97.5</v>
      </c>
      <c r="BQ64" s="19">
        <f t="shared" si="43"/>
        <v>-97.5</v>
      </c>
      <c r="BR64" s="19">
        <f t="shared" si="43"/>
        <v>-97.5</v>
      </c>
    </row>
    <row r="65" spans="3:70" customFormat="1" x14ac:dyDescent="0.25">
      <c r="C65" s="1" t="s">
        <v>19</v>
      </c>
      <c r="T65" s="26"/>
      <c r="W65" s="19">
        <f t="shared" ref="W65:BR65" si="44">-W$29*W52</f>
        <v>-150</v>
      </c>
      <c r="X65" s="19">
        <f t="shared" si="44"/>
        <v>-150</v>
      </c>
      <c r="Y65" s="19">
        <f t="shared" si="44"/>
        <v>-150</v>
      </c>
      <c r="Z65" s="19">
        <f t="shared" si="44"/>
        <v>-150</v>
      </c>
      <c r="AA65" s="19">
        <f t="shared" si="44"/>
        <v>-150</v>
      </c>
      <c r="AB65" s="19">
        <f t="shared" si="44"/>
        <v>-150</v>
      </c>
      <c r="AC65" s="19">
        <f t="shared" si="44"/>
        <v>-150</v>
      </c>
      <c r="AD65" s="19">
        <f t="shared" si="44"/>
        <v>-150</v>
      </c>
      <c r="AE65" s="19">
        <f t="shared" si="44"/>
        <v>-150</v>
      </c>
      <c r="AF65" s="19">
        <f t="shared" si="44"/>
        <v>-150</v>
      </c>
      <c r="AG65" s="19">
        <f t="shared" si="44"/>
        <v>-150</v>
      </c>
      <c r="AH65" s="19">
        <f t="shared" si="44"/>
        <v>-150</v>
      </c>
      <c r="AI65" s="19">
        <f t="shared" si="44"/>
        <v>-168.33333333333331</v>
      </c>
      <c r="AJ65" s="19">
        <f t="shared" si="44"/>
        <v>-168.33333333333331</v>
      </c>
      <c r="AK65" s="19">
        <f t="shared" si="44"/>
        <v>-168.33333333333331</v>
      </c>
      <c r="AL65" s="19">
        <f t="shared" si="44"/>
        <v>-168.33333333333331</v>
      </c>
      <c r="AM65" s="19">
        <f t="shared" si="44"/>
        <v>-168.33333333333331</v>
      </c>
      <c r="AN65" s="19">
        <f t="shared" si="44"/>
        <v>-168.33333333333331</v>
      </c>
      <c r="AO65" s="19">
        <f t="shared" si="44"/>
        <v>-168.33333333333331</v>
      </c>
      <c r="AP65" s="19">
        <f t="shared" si="44"/>
        <v>-168.33333333333331</v>
      </c>
      <c r="AQ65" s="19">
        <f t="shared" si="44"/>
        <v>-168.33333333333331</v>
      </c>
      <c r="AR65" s="19">
        <f t="shared" si="44"/>
        <v>-168.33333333333331</v>
      </c>
      <c r="AS65" s="19">
        <f t="shared" si="44"/>
        <v>-168.33333333333331</v>
      </c>
      <c r="AT65" s="19">
        <f t="shared" si="44"/>
        <v>-168.33333333333331</v>
      </c>
      <c r="AU65" s="19">
        <f t="shared" si="44"/>
        <v>-180</v>
      </c>
      <c r="AV65" s="19">
        <f t="shared" si="44"/>
        <v>-180</v>
      </c>
      <c r="AW65" s="19">
        <f t="shared" si="44"/>
        <v>-180</v>
      </c>
      <c r="AX65" s="19">
        <f t="shared" si="44"/>
        <v>-180</v>
      </c>
      <c r="AY65" s="19">
        <f t="shared" si="44"/>
        <v>-180</v>
      </c>
      <c r="AZ65" s="19">
        <f t="shared" si="44"/>
        <v>-180</v>
      </c>
      <c r="BA65" s="19">
        <f t="shared" si="44"/>
        <v>-180</v>
      </c>
      <c r="BB65" s="19">
        <f t="shared" si="44"/>
        <v>-180</v>
      </c>
      <c r="BC65" s="19">
        <f t="shared" si="44"/>
        <v>-180</v>
      </c>
      <c r="BD65" s="19">
        <f t="shared" si="44"/>
        <v>-180</v>
      </c>
      <c r="BE65" s="19">
        <f t="shared" si="44"/>
        <v>-180</v>
      </c>
      <c r="BF65" s="19">
        <f t="shared" si="44"/>
        <v>-180</v>
      </c>
      <c r="BG65" s="19">
        <f t="shared" si="44"/>
        <v>-195</v>
      </c>
      <c r="BH65" s="19">
        <f t="shared" si="44"/>
        <v>-195</v>
      </c>
      <c r="BI65" s="19">
        <f t="shared" si="44"/>
        <v>-195</v>
      </c>
      <c r="BJ65" s="19">
        <f t="shared" si="44"/>
        <v>-195</v>
      </c>
      <c r="BK65" s="19">
        <f t="shared" si="44"/>
        <v>-195</v>
      </c>
      <c r="BL65" s="19">
        <f t="shared" si="44"/>
        <v>-195</v>
      </c>
      <c r="BM65" s="19">
        <f t="shared" si="44"/>
        <v>-195</v>
      </c>
      <c r="BN65" s="19">
        <f t="shared" si="44"/>
        <v>-195</v>
      </c>
      <c r="BO65" s="19">
        <f t="shared" si="44"/>
        <v>-195</v>
      </c>
      <c r="BP65" s="19">
        <f t="shared" si="44"/>
        <v>-195</v>
      </c>
      <c r="BQ65" s="19">
        <f t="shared" si="44"/>
        <v>-195</v>
      </c>
      <c r="BR65" s="19">
        <f t="shared" si="44"/>
        <v>-195</v>
      </c>
    </row>
    <row r="66" spans="3:70" customFormat="1" x14ac:dyDescent="0.25">
      <c r="C66" s="1" t="s">
        <v>18</v>
      </c>
      <c r="T66" s="26"/>
      <c r="W66" s="19">
        <f t="shared" ref="W66:BR66" si="45">-W$29*W53</f>
        <v>-225</v>
      </c>
      <c r="X66" s="19">
        <f t="shared" si="45"/>
        <v>-225</v>
      </c>
      <c r="Y66" s="19">
        <f t="shared" si="45"/>
        <v>-225</v>
      </c>
      <c r="Z66" s="19">
        <f t="shared" si="45"/>
        <v>-225</v>
      </c>
      <c r="AA66" s="19">
        <f t="shared" si="45"/>
        <v>-225</v>
      </c>
      <c r="AB66" s="19">
        <f t="shared" si="45"/>
        <v>-225</v>
      </c>
      <c r="AC66" s="19">
        <f t="shared" si="45"/>
        <v>-225</v>
      </c>
      <c r="AD66" s="19">
        <f t="shared" si="45"/>
        <v>-225</v>
      </c>
      <c r="AE66" s="19">
        <f t="shared" si="45"/>
        <v>-225</v>
      </c>
      <c r="AF66" s="19">
        <f t="shared" si="45"/>
        <v>-225</v>
      </c>
      <c r="AG66" s="19">
        <f t="shared" si="45"/>
        <v>-225</v>
      </c>
      <c r="AH66" s="19">
        <f t="shared" si="45"/>
        <v>-225</v>
      </c>
      <c r="AI66" s="19">
        <f t="shared" si="45"/>
        <v>-252.49999999999997</v>
      </c>
      <c r="AJ66" s="19">
        <f t="shared" si="45"/>
        <v>-252.49999999999997</v>
      </c>
      <c r="AK66" s="19">
        <f t="shared" si="45"/>
        <v>-252.49999999999997</v>
      </c>
      <c r="AL66" s="19">
        <f t="shared" si="45"/>
        <v>-252.49999999999997</v>
      </c>
      <c r="AM66" s="19">
        <f t="shared" si="45"/>
        <v>-252.49999999999997</v>
      </c>
      <c r="AN66" s="19">
        <f t="shared" si="45"/>
        <v>-252.49999999999997</v>
      </c>
      <c r="AO66" s="19">
        <f t="shared" si="45"/>
        <v>-252.49999999999997</v>
      </c>
      <c r="AP66" s="19">
        <f t="shared" si="45"/>
        <v>-252.49999999999997</v>
      </c>
      <c r="AQ66" s="19">
        <f t="shared" si="45"/>
        <v>-252.49999999999997</v>
      </c>
      <c r="AR66" s="19">
        <f t="shared" si="45"/>
        <v>-252.49999999999997</v>
      </c>
      <c r="AS66" s="19">
        <f t="shared" si="45"/>
        <v>-252.49999999999997</v>
      </c>
      <c r="AT66" s="19">
        <f t="shared" si="45"/>
        <v>-252.49999999999997</v>
      </c>
      <c r="AU66" s="19">
        <f t="shared" si="45"/>
        <v>-270</v>
      </c>
      <c r="AV66" s="19">
        <f t="shared" si="45"/>
        <v>-270</v>
      </c>
      <c r="AW66" s="19">
        <f t="shared" si="45"/>
        <v>-270</v>
      </c>
      <c r="AX66" s="19">
        <f t="shared" si="45"/>
        <v>-270</v>
      </c>
      <c r="AY66" s="19">
        <f t="shared" si="45"/>
        <v>-270</v>
      </c>
      <c r="AZ66" s="19">
        <f t="shared" si="45"/>
        <v>-270</v>
      </c>
      <c r="BA66" s="19">
        <f t="shared" si="45"/>
        <v>-270</v>
      </c>
      <c r="BB66" s="19">
        <f t="shared" si="45"/>
        <v>-270</v>
      </c>
      <c r="BC66" s="19">
        <f t="shared" si="45"/>
        <v>-270</v>
      </c>
      <c r="BD66" s="19">
        <f t="shared" si="45"/>
        <v>-270</v>
      </c>
      <c r="BE66" s="19">
        <f t="shared" si="45"/>
        <v>-270</v>
      </c>
      <c r="BF66" s="19">
        <f t="shared" si="45"/>
        <v>-270</v>
      </c>
      <c r="BG66" s="19">
        <f t="shared" si="45"/>
        <v>-292.5</v>
      </c>
      <c r="BH66" s="19">
        <f t="shared" si="45"/>
        <v>-292.5</v>
      </c>
      <c r="BI66" s="19">
        <f t="shared" si="45"/>
        <v>-292.5</v>
      </c>
      <c r="BJ66" s="19">
        <f t="shared" si="45"/>
        <v>-292.5</v>
      </c>
      <c r="BK66" s="19">
        <f t="shared" si="45"/>
        <v>-292.5</v>
      </c>
      <c r="BL66" s="19">
        <f t="shared" si="45"/>
        <v>-292.5</v>
      </c>
      <c r="BM66" s="19">
        <f t="shared" si="45"/>
        <v>-292.5</v>
      </c>
      <c r="BN66" s="19">
        <f t="shared" si="45"/>
        <v>-292.5</v>
      </c>
      <c r="BO66" s="19">
        <f t="shared" si="45"/>
        <v>-292.5</v>
      </c>
      <c r="BP66" s="19">
        <f t="shared" si="45"/>
        <v>-292.5</v>
      </c>
      <c r="BQ66" s="19">
        <f t="shared" si="45"/>
        <v>-292.5</v>
      </c>
      <c r="BR66" s="19">
        <f t="shared" si="45"/>
        <v>-292.5</v>
      </c>
    </row>
    <row r="67" spans="3:70" customFormat="1" x14ac:dyDescent="0.25">
      <c r="C67" s="1" t="s">
        <v>16</v>
      </c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T67" s="26"/>
      <c r="W67" s="19">
        <f t="shared" ref="W67:BR67" si="46">W56*W60</f>
        <v>0</v>
      </c>
      <c r="X67" s="19">
        <f t="shared" si="46"/>
        <v>0</v>
      </c>
      <c r="Y67" s="19">
        <f t="shared" si="46"/>
        <v>0</v>
      </c>
      <c r="Z67" s="19">
        <f t="shared" si="46"/>
        <v>0</v>
      </c>
      <c r="AA67" s="19">
        <f t="shared" si="46"/>
        <v>0</v>
      </c>
      <c r="AB67" s="19">
        <f t="shared" si="46"/>
        <v>0</v>
      </c>
      <c r="AC67" s="19">
        <f t="shared" si="46"/>
        <v>0</v>
      </c>
      <c r="AD67" s="19">
        <f t="shared" si="46"/>
        <v>0</v>
      </c>
      <c r="AE67" s="19">
        <f t="shared" si="46"/>
        <v>0</v>
      </c>
      <c r="AF67" s="19">
        <f t="shared" si="46"/>
        <v>0</v>
      </c>
      <c r="AG67" s="19">
        <f t="shared" si="46"/>
        <v>0</v>
      </c>
      <c r="AH67" s="19">
        <f t="shared" si="46"/>
        <v>0</v>
      </c>
      <c r="AI67" s="19">
        <f t="shared" si="46"/>
        <v>0</v>
      </c>
      <c r="AJ67" s="19">
        <f t="shared" si="46"/>
        <v>0</v>
      </c>
      <c r="AK67" s="19">
        <f t="shared" si="46"/>
        <v>0</v>
      </c>
      <c r="AL67" s="19">
        <f t="shared" si="46"/>
        <v>0</v>
      </c>
      <c r="AM67" s="19">
        <f t="shared" si="46"/>
        <v>0</v>
      </c>
      <c r="AN67" s="19">
        <f t="shared" si="46"/>
        <v>0</v>
      </c>
      <c r="AO67" s="19">
        <f t="shared" si="46"/>
        <v>0</v>
      </c>
      <c r="AP67" s="19">
        <f t="shared" si="46"/>
        <v>0</v>
      </c>
      <c r="AQ67" s="19">
        <f t="shared" si="46"/>
        <v>0</v>
      </c>
      <c r="AR67" s="19">
        <f t="shared" si="46"/>
        <v>0</v>
      </c>
      <c r="AS67" s="19">
        <f t="shared" si="46"/>
        <v>0</v>
      </c>
      <c r="AT67" s="19">
        <f t="shared" si="46"/>
        <v>0</v>
      </c>
      <c r="AU67" s="19">
        <f t="shared" si="46"/>
        <v>0</v>
      </c>
      <c r="AV67" s="19">
        <f t="shared" si="46"/>
        <v>0</v>
      </c>
      <c r="AW67" s="19">
        <f t="shared" si="46"/>
        <v>0</v>
      </c>
      <c r="AX67" s="19">
        <f t="shared" si="46"/>
        <v>0</v>
      </c>
      <c r="AY67" s="19">
        <f t="shared" si="46"/>
        <v>0</v>
      </c>
      <c r="AZ67" s="19">
        <f t="shared" si="46"/>
        <v>0</v>
      </c>
      <c r="BA67" s="19">
        <f t="shared" si="46"/>
        <v>0</v>
      </c>
      <c r="BB67" s="19">
        <f t="shared" si="46"/>
        <v>0</v>
      </c>
      <c r="BC67" s="19">
        <f t="shared" si="46"/>
        <v>0</v>
      </c>
      <c r="BD67" s="19">
        <f t="shared" si="46"/>
        <v>0</v>
      </c>
      <c r="BE67" s="19">
        <f t="shared" si="46"/>
        <v>0</v>
      </c>
      <c r="BF67" s="19">
        <f t="shared" si="46"/>
        <v>0</v>
      </c>
      <c r="BG67" s="19">
        <f t="shared" si="46"/>
        <v>0</v>
      </c>
      <c r="BH67" s="19">
        <f t="shared" si="46"/>
        <v>0</v>
      </c>
      <c r="BI67" s="19">
        <f t="shared" si="46"/>
        <v>0</v>
      </c>
      <c r="BJ67" s="19">
        <f t="shared" si="46"/>
        <v>0</v>
      </c>
      <c r="BK67" s="19">
        <f t="shared" si="46"/>
        <v>0</v>
      </c>
      <c r="BL67" s="19">
        <f t="shared" si="46"/>
        <v>0</v>
      </c>
      <c r="BM67" s="19">
        <f t="shared" si="46"/>
        <v>0</v>
      </c>
      <c r="BN67" s="19">
        <f t="shared" si="46"/>
        <v>0</v>
      </c>
      <c r="BO67" s="19">
        <f t="shared" si="46"/>
        <v>0</v>
      </c>
      <c r="BP67" s="19">
        <f t="shared" si="46"/>
        <v>0</v>
      </c>
      <c r="BQ67" s="19">
        <f t="shared" si="46"/>
        <v>0</v>
      </c>
      <c r="BR67" s="19">
        <f t="shared" si="46"/>
        <v>0</v>
      </c>
    </row>
    <row r="68" spans="3:70" customFormat="1" x14ac:dyDescent="0.25">
      <c r="C68" s="1" t="s">
        <v>15</v>
      </c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T68" s="26"/>
      <c r="W68" s="19">
        <f t="shared" ref="W68:BR68" si="47">W57*W61</f>
        <v>-5000</v>
      </c>
      <c r="X68" s="19">
        <f t="shared" si="47"/>
        <v>-5000</v>
      </c>
      <c r="Y68" s="19">
        <f t="shared" si="47"/>
        <v>-5000</v>
      </c>
      <c r="Z68" s="19">
        <f t="shared" si="47"/>
        <v>-5000</v>
      </c>
      <c r="AA68" s="19">
        <f t="shared" si="47"/>
        <v>-5000</v>
      </c>
      <c r="AB68" s="19">
        <f t="shared" si="47"/>
        <v>-5000</v>
      </c>
      <c r="AC68" s="19">
        <f t="shared" si="47"/>
        <v>-5000</v>
      </c>
      <c r="AD68" s="19">
        <f t="shared" si="47"/>
        <v>-5000</v>
      </c>
      <c r="AE68" s="19">
        <f t="shared" si="47"/>
        <v>-5000</v>
      </c>
      <c r="AF68" s="19">
        <f t="shared" si="47"/>
        <v>-5000</v>
      </c>
      <c r="AG68" s="19">
        <f t="shared" si="47"/>
        <v>-5000</v>
      </c>
      <c r="AH68" s="19">
        <f t="shared" si="47"/>
        <v>-5000</v>
      </c>
      <c r="AI68" s="19">
        <f t="shared" si="47"/>
        <v>-5000</v>
      </c>
      <c r="AJ68" s="19">
        <f t="shared" si="47"/>
        <v>-5000</v>
      </c>
      <c r="AK68" s="19">
        <f t="shared" si="47"/>
        <v>-5000</v>
      </c>
      <c r="AL68" s="19">
        <f t="shared" si="47"/>
        <v>-5000</v>
      </c>
      <c r="AM68" s="19">
        <f t="shared" si="47"/>
        <v>-5000</v>
      </c>
      <c r="AN68" s="19">
        <f t="shared" si="47"/>
        <v>-5000</v>
      </c>
      <c r="AO68" s="19">
        <f t="shared" si="47"/>
        <v>-5000</v>
      </c>
      <c r="AP68" s="19">
        <f t="shared" si="47"/>
        <v>-5000</v>
      </c>
      <c r="AQ68" s="19">
        <f t="shared" si="47"/>
        <v>-5000</v>
      </c>
      <c r="AR68" s="19">
        <f t="shared" si="47"/>
        <v>-5000</v>
      </c>
      <c r="AS68" s="19">
        <f t="shared" si="47"/>
        <v>-5000</v>
      </c>
      <c r="AT68" s="19">
        <f t="shared" si="47"/>
        <v>-5000</v>
      </c>
      <c r="AU68" s="19">
        <f t="shared" si="47"/>
        <v>-5000</v>
      </c>
      <c r="AV68" s="19">
        <f t="shared" si="47"/>
        <v>-5000</v>
      </c>
      <c r="AW68" s="19">
        <f t="shared" si="47"/>
        <v>-5000</v>
      </c>
      <c r="AX68" s="19">
        <f t="shared" si="47"/>
        <v>-5000</v>
      </c>
      <c r="AY68" s="19">
        <f t="shared" si="47"/>
        <v>-5000</v>
      </c>
      <c r="AZ68" s="19">
        <f t="shared" si="47"/>
        <v>-5000</v>
      </c>
      <c r="BA68" s="19">
        <f t="shared" si="47"/>
        <v>-5000</v>
      </c>
      <c r="BB68" s="19">
        <f t="shared" si="47"/>
        <v>-5000</v>
      </c>
      <c r="BC68" s="19">
        <f t="shared" si="47"/>
        <v>-5000</v>
      </c>
      <c r="BD68" s="19">
        <f t="shared" si="47"/>
        <v>-5000</v>
      </c>
      <c r="BE68" s="19">
        <f t="shared" si="47"/>
        <v>-5000</v>
      </c>
      <c r="BF68" s="19">
        <f t="shared" si="47"/>
        <v>-5000</v>
      </c>
      <c r="BG68" s="19">
        <f t="shared" si="47"/>
        <v>-5000</v>
      </c>
      <c r="BH68" s="19">
        <f t="shared" si="47"/>
        <v>-5000</v>
      </c>
      <c r="BI68" s="19">
        <f t="shared" si="47"/>
        <v>-5000</v>
      </c>
      <c r="BJ68" s="19">
        <f t="shared" si="47"/>
        <v>-5000</v>
      </c>
      <c r="BK68" s="19">
        <f t="shared" si="47"/>
        <v>-5000</v>
      </c>
      <c r="BL68" s="19">
        <f t="shared" si="47"/>
        <v>-5000</v>
      </c>
      <c r="BM68" s="19">
        <f t="shared" si="47"/>
        <v>-5000</v>
      </c>
      <c r="BN68" s="19">
        <f t="shared" si="47"/>
        <v>-5000</v>
      </c>
      <c r="BO68" s="19">
        <f t="shared" si="47"/>
        <v>-5000</v>
      </c>
      <c r="BP68" s="19">
        <f t="shared" si="47"/>
        <v>-5000</v>
      </c>
      <c r="BQ68" s="19">
        <f t="shared" si="47"/>
        <v>-5000</v>
      </c>
      <c r="BR68" s="19">
        <f t="shared" si="47"/>
        <v>-5000</v>
      </c>
    </row>
    <row r="69" spans="3:70" customFormat="1" x14ac:dyDescent="0.25">
      <c r="C69" s="27" t="s">
        <v>81</v>
      </c>
      <c r="T69" s="26"/>
      <c r="W69" s="17">
        <f t="shared" ref="W69:BR69" si="48">SUM(W64:W68)</f>
        <v>-5450</v>
      </c>
      <c r="X69" s="17">
        <f t="shared" si="48"/>
        <v>-5450</v>
      </c>
      <c r="Y69" s="17">
        <f t="shared" si="48"/>
        <v>-5450</v>
      </c>
      <c r="Z69" s="17">
        <f t="shared" si="48"/>
        <v>-5450</v>
      </c>
      <c r="AA69" s="17">
        <f t="shared" si="48"/>
        <v>-5450</v>
      </c>
      <c r="AB69" s="17">
        <f t="shared" si="48"/>
        <v>-5450</v>
      </c>
      <c r="AC69" s="17">
        <f t="shared" si="48"/>
        <v>-5450</v>
      </c>
      <c r="AD69" s="17">
        <f t="shared" si="48"/>
        <v>-5450</v>
      </c>
      <c r="AE69" s="17">
        <f t="shared" si="48"/>
        <v>-5450</v>
      </c>
      <c r="AF69" s="17">
        <f t="shared" si="48"/>
        <v>-5450</v>
      </c>
      <c r="AG69" s="17">
        <f t="shared" si="48"/>
        <v>-5450</v>
      </c>
      <c r="AH69" s="17">
        <f t="shared" si="48"/>
        <v>-5450</v>
      </c>
      <c r="AI69" s="17">
        <f t="shared" si="48"/>
        <v>-5505</v>
      </c>
      <c r="AJ69" s="17">
        <f t="shared" si="48"/>
        <v>-5505</v>
      </c>
      <c r="AK69" s="17">
        <f t="shared" si="48"/>
        <v>-5505</v>
      </c>
      <c r="AL69" s="17">
        <f t="shared" si="48"/>
        <v>-5505</v>
      </c>
      <c r="AM69" s="17">
        <f t="shared" si="48"/>
        <v>-5505</v>
      </c>
      <c r="AN69" s="17">
        <f t="shared" si="48"/>
        <v>-5505</v>
      </c>
      <c r="AO69" s="17">
        <f t="shared" si="48"/>
        <v>-5505</v>
      </c>
      <c r="AP69" s="17">
        <f t="shared" si="48"/>
        <v>-5505</v>
      </c>
      <c r="AQ69" s="17">
        <f t="shared" si="48"/>
        <v>-5505</v>
      </c>
      <c r="AR69" s="17">
        <f t="shared" si="48"/>
        <v>-5505</v>
      </c>
      <c r="AS69" s="17">
        <f t="shared" si="48"/>
        <v>-5505</v>
      </c>
      <c r="AT69" s="17">
        <f t="shared" si="48"/>
        <v>-5505</v>
      </c>
      <c r="AU69" s="17">
        <f t="shared" si="48"/>
        <v>-5540</v>
      </c>
      <c r="AV69" s="17">
        <f t="shared" si="48"/>
        <v>-5540</v>
      </c>
      <c r="AW69" s="17">
        <f t="shared" si="48"/>
        <v>-5540</v>
      </c>
      <c r="AX69" s="17">
        <f t="shared" si="48"/>
        <v>-5540</v>
      </c>
      <c r="AY69" s="17">
        <f t="shared" si="48"/>
        <v>-5540</v>
      </c>
      <c r="AZ69" s="17">
        <f t="shared" si="48"/>
        <v>-5540</v>
      </c>
      <c r="BA69" s="17">
        <f t="shared" si="48"/>
        <v>-5540</v>
      </c>
      <c r="BB69" s="17">
        <f t="shared" si="48"/>
        <v>-5540</v>
      </c>
      <c r="BC69" s="17">
        <f t="shared" si="48"/>
        <v>-5540</v>
      </c>
      <c r="BD69" s="17">
        <f t="shared" si="48"/>
        <v>-5540</v>
      </c>
      <c r="BE69" s="17">
        <f t="shared" si="48"/>
        <v>-5540</v>
      </c>
      <c r="BF69" s="17">
        <f t="shared" si="48"/>
        <v>-5540</v>
      </c>
      <c r="BG69" s="17">
        <f t="shared" si="48"/>
        <v>-5585</v>
      </c>
      <c r="BH69" s="17">
        <f t="shared" si="48"/>
        <v>-5585</v>
      </c>
      <c r="BI69" s="17">
        <f t="shared" si="48"/>
        <v>-5585</v>
      </c>
      <c r="BJ69" s="17">
        <f t="shared" si="48"/>
        <v>-5585</v>
      </c>
      <c r="BK69" s="17">
        <f t="shared" si="48"/>
        <v>-5585</v>
      </c>
      <c r="BL69" s="17">
        <f t="shared" si="48"/>
        <v>-5585</v>
      </c>
      <c r="BM69" s="17">
        <f t="shared" si="48"/>
        <v>-5585</v>
      </c>
      <c r="BN69" s="17">
        <f t="shared" si="48"/>
        <v>-5585</v>
      </c>
      <c r="BO69" s="17">
        <f t="shared" si="48"/>
        <v>-5585</v>
      </c>
      <c r="BP69" s="17">
        <f t="shared" si="48"/>
        <v>-5585</v>
      </c>
      <c r="BQ69" s="17">
        <f t="shared" si="48"/>
        <v>-5585</v>
      </c>
      <c r="BR69" s="17">
        <f t="shared" si="48"/>
        <v>-5585</v>
      </c>
    </row>
    <row r="70" spans="3:70" customFormat="1" x14ac:dyDescent="0.25">
      <c r="T70" s="26"/>
    </row>
    <row r="71" spans="3:70" s="7" customFormat="1" x14ac:dyDescent="0.25">
      <c r="C71" s="7" t="s">
        <v>13</v>
      </c>
      <c r="T71" s="16"/>
    </row>
    <row r="73" spans="3:70" x14ac:dyDescent="0.25">
      <c r="C73" s="1" t="s">
        <v>80</v>
      </c>
      <c r="G73" s="6">
        <f>Inputs!F32</f>
        <v>0</v>
      </c>
      <c r="H73" s="6">
        <f>Inputs!G32</f>
        <v>0</v>
      </c>
      <c r="I73" s="6">
        <f>Inputs!H32</f>
        <v>0</v>
      </c>
      <c r="J73" s="6">
        <f>Inputs!I32</f>
        <v>0</v>
      </c>
      <c r="W73" s="19">
        <f t="shared" ref="W73:BR73" si="49">INDEX($G73:$J73,MATCH(W$4,$G$4:$J$4,0))</f>
        <v>0</v>
      </c>
      <c r="X73" s="19">
        <f t="shared" si="49"/>
        <v>0</v>
      </c>
      <c r="Y73" s="19">
        <f t="shared" si="49"/>
        <v>0</v>
      </c>
      <c r="Z73" s="19">
        <f t="shared" si="49"/>
        <v>0</v>
      </c>
      <c r="AA73" s="19">
        <f t="shared" si="49"/>
        <v>0</v>
      </c>
      <c r="AB73" s="19">
        <f t="shared" si="49"/>
        <v>0</v>
      </c>
      <c r="AC73" s="19">
        <f t="shared" si="49"/>
        <v>0</v>
      </c>
      <c r="AD73" s="19">
        <f t="shared" si="49"/>
        <v>0</v>
      </c>
      <c r="AE73" s="19">
        <f t="shared" si="49"/>
        <v>0</v>
      </c>
      <c r="AF73" s="19">
        <f t="shared" si="49"/>
        <v>0</v>
      </c>
      <c r="AG73" s="19">
        <f t="shared" si="49"/>
        <v>0</v>
      </c>
      <c r="AH73" s="19">
        <f t="shared" si="49"/>
        <v>0</v>
      </c>
      <c r="AI73" s="19">
        <f t="shared" si="49"/>
        <v>0</v>
      </c>
      <c r="AJ73" s="19">
        <f t="shared" si="49"/>
        <v>0</v>
      </c>
      <c r="AK73" s="19">
        <f t="shared" si="49"/>
        <v>0</v>
      </c>
      <c r="AL73" s="19">
        <f t="shared" si="49"/>
        <v>0</v>
      </c>
      <c r="AM73" s="19">
        <f t="shared" si="49"/>
        <v>0</v>
      </c>
      <c r="AN73" s="19">
        <f t="shared" si="49"/>
        <v>0</v>
      </c>
      <c r="AO73" s="19">
        <f t="shared" si="49"/>
        <v>0</v>
      </c>
      <c r="AP73" s="19">
        <f t="shared" si="49"/>
        <v>0</v>
      </c>
      <c r="AQ73" s="19">
        <f t="shared" si="49"/>
        <v>0</v>
      </c>
      <c r="AR73" s="19">
        <f t="shared" si="49"/>
        <v>0</v>
      </c>
      <c r="AS73" s="19">
        <f t="shared" si="49"/>
        <v>0</v>
      </c>
      <c r="AT73" s="19">
        <f t="shared" si="49"/>
        <v>0</v>
      </c>
      <c r="AU73" s="19">
        <f t="shared" si="49"/>
        <v>0</v>
      </c>
      <c r="AV73" s="19">
        <f t="shared" si="49"/>
        <v>0</v>
      </c>
      <c r="AW73" s="19">
        <f t="shared" si="49"/>
        <v>0</v>
      </c>
      <c r="AX73" s="19">
        <f t="shared" si="49"/>
        <v>0</v>
      </c>
      <c r="AY73" s="19">
        <f t="shared" si="49"/>
        <v>0</v>
      </c>
      <c r="AZ73" s="19">
        <f t="shared" si="49"/>
        <v>0</v>
      </c>
      <c r="BA73" s="19">
        <f t="shared" si="49"/>
        <v>0</v>
      </c>
      <c r="BB73" s="19">
        <f t="shared" si="49"/>
        <v>0</v>
      </c>
      <c r="BC73" s="19">
        <f t="shared" si="49"/>
        <v>0</v>
      </c>
      <c r="BD73" s="19">
        <f t="shared" si="49"/>
        <v>0</v>
      </c>
      <c r="BE73" s="19">
        <f t="shared" si="49"/>
        <v>0</v>
      </c>
      <c r="BF73" s="19">
        <f t="shared" si="49"/>
        <v>0</v>
      </c>
      <c r="BG73" s="19">
        <f t="shared" si="49"/>
        <v>0</v>
      </c>
      <c r="BH73" s="19">
        <f t="shared" si="49"/>
        <v>0</v>
      </c>
      <c r="BI73" s="19">
        <f t="shared" si="49"/>
        <v>0</v>
      </c>
      <c r="BJ73" s="19">
        <f t="shared" si="49"/>
        <v>0</v>
      </c>
      <c r="BK73" s="19">
        <f t="shared" si="49"/>
        <v>0</v>
      </c>
      <c r="BL73" s="19">
        <f t="shared" si="49"/>
        <v>0</v>
      </c>
      <c r="BM73" s="19">
        <f t="shared" si="49"/>
        <v>0</v>
      </c>
      <c r="BN73" s="19">
        <f t="shared" si="49"/>
        <v>0</v>
      </c>
      <c r="BO73" s="19">
        <f t="shared" si="49"/>
        <v>0</v>
      </c>
      <c r="BP73" s="19">
        <f t="shared" si="49"/>
        <v>0</v>
      </c>
      <c r="BQ73" s="19">
        <f t="shared" si="49"/>
        <v>0</v>
      </c>
      <c r="BR73" s="19">
        <f t="shared" si="49"/>
        <v>0</v>
      </c>
    </row>
    <row r="74" spans="3:70" x14ac:dyDescent="0.25">
      <c r="C74" s="1" t="s">
        <v>79</v>
      </c>
      <c r="G74" s="21">
        <f>Inputs!N32</f>
        <v>1</v>
      </c>
      <c r="H74" s="21">
        <f>Inputs!O32</f>
        <v>0</v>
      </c>
      <c r="I74" s="21">
        <f>Inputs!P32</f>
        <v>0</v>
      </c>
      <c r="J74" s="21">
        <f>Inputs!Q32</f>
        <v>0</v>
      </c>
      <c r="K74" s="21">
        <f>Inputs!R32</f>
        <v>0</v>
      </c>
      <c r="L74" s="21">
        <f>Inputs!S32</f>
        <v>0</v>
      </c>
      <c r="M74" s="21">
        <f>Inputs!T32</f>
        <v>0</v>
      </c>
      <c r="N74" s="21">
        <f>Inputs!U32</f>
        <v>0</v>
      </c>
      <c r="O74" s="21">
        <f>Inputs!V32</f>
        <v>0</v>
      </c>
      <c r="P74" s="21">
        <f>Inputs!W32</f>
        <v>0</v>
      </c>
      <c r="Q74" s="21">
        <f>Inputs!X32</f>
        <v>0</v>
      </c>
      <c r="R74" s="21">
        <f>Inputs!Y32</f>
        <v>0</v>
      </c>
      <c r="W74" s="20">
        <f t="shared" ref="W74:BR74" si="50">INDEX($G74:$R74,MATCH(W$7,$G$19:$R$19,0))</f>
        <v>1</v>
      </c>
      <c r="X74" s="20">
        <f t="shared" si="50"/>
        <v>0</v>
      </c>
      <c r="Y74" s="20">
        <f t="shared" si="50"/>
        <v>0</v>
      </c>
      <c r="Z74" s="20">
        <f t="shared" si="50"/>
        <v>0</v>
      </c>
      <c r="AA74" s="20">
        <f t="shared" si="50"/>
        <v>0</v>
      </c>
      <c r="AB74" s="20">
        <f t="shared" si="50"/>
        <v>0</v>
      </c>
      <c r="AC74" s="20">
        <f t="shared" si="50"/>
        <v>0</v>
      </c>
      <c r="AD74" s="20">
        <f t="shared" si="50"/>
        <v>0</v>
      </c>
      <c r="AE74" s="20">
        <f t="shared" si="50"/>
        <v>0</v>
      </c>
      <c r="AF74" s="20">
        <f t="shared" si="50"/>
        <v>0</v>
      </c>
      <c r="AG74" s="20">
        <f t="shared" si="50"/>
        <v>0</v>
      </c>
      <c r="AH74" s="20">
        <f t="shared" si="50"/>
        <v>0</v>
      </c>
      <c r="AI74" s="20">
        <f t="shared" si="50"/>
        <v>1</v>
      </c>
      <c r="AJ74" s="20">
        <f t="shared" si="50"/>
        <v>0</v>
      </c>
      <c r="AK74" s="20">
        <f t="shared" si="50"/>
        <v>0</v>
      </c>
      <c r="AL74" s="20">
        <f t="shared" si="50"/>
        <v>0</v>
      </c>
      <c r="AM74" s="20">
        <f t="shared" si="50"/>
        <v>0</v>
      </c>
      <c r="AN74" s="20">
        <f t="shared" si="50"/>
        <v>0</v>
      </c>
      <c r="AO74" s="20">
        <f t="shared" si="50"/>
        <v>0</v>
      </c>
      <c r="AP74" s="20">
        <f t="shared" si="50"/>
        <v>0</v>
      </c>
      <c r="AQ74" s="20">
        <f t="shared" si="50"/>
        <v>0</v>
      </c>
      <c r="AR74" s="20">
        <f t="shared" si="50"/>
        <v>0</v>
      </c>
      <c r="AS74" s="20">
        <f t="shared" si="50"/>
        <v>0</v>
      </c>
      <c r="AT74" s="20">
        <f t="shared" si="50"/>
        <v>0</v>
      </c>
      <c r="AU74" s="20">
        <f t="shared" si="50"/>
        <v>1</v>
      </c>
      <c r="AV74" s="20">
        <f t="shared" si="50"/>
        <v>0</v>
      </c>
      <c r="AW74" s="20">
        <f t="shared" si="50"/>
        <v>0</v>
      </c>
      <c r="AX74" s="20">
        <f t="shared" si="50"/>
        <v>0</v>
      </c>
      <c r="AY74" s="20">
        <f t="shared" si="50"/>
        <v>0</v>
      </c>
      <c r="AZ74" s="20">
        <f t="shared" si="50"/>
        <v>0</v>
      </c>
      <c r="BA74" s="20">
        <f t="shared" si="50"/>
        <v>0</v>
      </c>
      <c r="BB74" s="20">
        <f t="shared" si="50"/>
        <v>0</v>
      </c>
      <c r="BC74" s="20">
        <f t="shared" si="50"/>
        <v>0</v>
      </c>
      <c r="BD74" s="20">
        <f t="shared" si="50"/>
        <v>0</v>
      </c>
      <c r="BE74" s="20">
        <f t="shared" si="50"/>
        <v>0</v>
      </c>
      <c r="BF74" s="20">
        <f t="shared" si="50"/>
        <v>0</v>
      </c>
      <c r="BG74" s="20">
        <f t="shared" si="50"/>
        <v>1</v>
      </c>
      <c r="BH74" s="20">
        <f t="shared" si="50"/>
        <v>0</v>
      </c>
      <c r="BI74" s="20">
        <f t="shared" si="50"/>
        <v>0</v>
      </c>
      <c r="BJ74" s="20">
        <f t="shared" si="50"/>
        <v>0</v>
      </c>
      <c r="BK74" s="20">
        <f t="shared" si="50"/>
        <v>0</v>
      </c>
      <c r="BL74" s="20">
        <f t="shared" si="50"/>
        <v>0</v>
      </c>
      <c r="BM74" s="20">
        <f t="shared" si="50"/>
        <v>0</v>
      </c>
      <c r="BN74" s="20">
        <f t="shared" si="50"/>
        <v>0</v>
      </c>
      <c r="BO74" s="20">
        <f t="shared" si="50"/>
        <v>0</v>
      </c>
      <c r="BP74" s="20">
        <f t="shared" si="50"/>
        <v>0</v>
      </c>
      <c r="BQ74" s="20">
        <f t="shared" si="50"/>
        <v>0</v>
      </c>
      <c r="BR74" s="20">
        <f t="shared" si="50"/>
        <v>0</v>
      </c>
    </row>
    <row r="77" spans="3:70" x14ac:dyDescent="0.25">
      <c r="C77" s="1" t="s">
        <v>10</v>
      </c>
      <c r="G77" s="21">
        <f>Inputs!F34</f>
        <v>0.03</v>
      </c>
      <c r="H77" s="21">
        <f>Inputs!G34</f>
        <v>0.03</v>
      </c>
      <c r="I77" s="21">
        <f>Inputs!H34</f>
        <v>0.03</v>
      </c>
      <c r="J77" s="21">
        <f>Inputs!I34</f>
        <v>0.03</v>
      </c>
      <c r="W77" s="20">
        <f t="shared" ref="W77:BR77" si="51">INDEX($G77:$J77,MATCH(W$4,$G$4:$J$4,0))</f>
        <v>0.03</v>
      </c>
      <c r="X77" s="20">
        <f t="shared" si="51"/>
        <v>0.03</v>
      </c>
      <c r="Y77" s="20">
        <f t="shared" si="51"/>
        <v>0.03</v>
      </c>
      <c r="Z77" s="20">
        <f t="shared" si="51"/>
        <v>0.03</v>
      </c>
      <c r="AA77" s="20">
        <f t="shared" si="51"/>
        <v>0.03</v>
      </c>
      <c r="AB77" s="20">
        <f t="shared" si="51"/>
        <v>0.03</v>
      </c>
      <c r="AC77" s="20">
        <f t="shared" si="51"/>
        <v>0.03</v>
      </c>
      <c r="AD77" s="20">
        <f t="shared" si="51"/>
        <v>0.03</v>
      </c>
      <c r="AE77" s="20">
        <f t="shared" si="51"/>
        <v>0.03</v>
      </c>
      <c r="AF77" s="20">
        <f t="shared" si="51"/>
        <v>0.03</v>
      </c>
      <c r="AG77" s="20">
        <f t="shared" si="51"/>
        <v>0.03</v>
      </c>
      <c r="AH77" s="20">
        <f t="shared" si="51"/>
        <v>0.03</v>
      </c>
      <c r="AI77" s="20">
        <f t="shared" si="51"/>
        <v>0.03</v>
      </c>
      <c r="AJ77" s="20">
        <f t="shared" si="51"/>
        <v>0.03</v>
      </c>
      <c r="AK77" s="20">
        <f t="shared" si="51"/>
        <v>0.03</v>
      </c>
      <c r="AL77" s="20">
        <f t="shared" si="51"/>
        <v>0.03</v>
      </c>
      <c r="AM77" s="20">
        <f t="shared" si="51"/>
        <v>0.03</v>
      </c>
      <c r="AN77" s="20">
        <f t="shared" si="51"/>
        <v>0.03</v>
      </c>
      <c r="AO77" s="20">
        <f t="shared" si="51"/>
        <v>0.03</v>
      </c>
      <c r="AP77" s="20">
        <f t="shared" si="51"/>
        <v>0.03</v>
      </c>
      <c r="AQ77" s="20">
        <f t="shared" si="51"/>
        <v>0.03</v>
      </c>
      <c r="AR77" s="20">
        <f t="shared" si="51"/>
        <v>0.03</v>
      </c>
      <c r="AS77" s="20">
        <f t="shared" si="51"/>
        <v>0.03</v>
      </c>
      <c r="AT77" s="20">
        <f t="shared" si="51"/>
        <v>0.03</v>
      </c>
      <c r="AU77" s="20">
        <f t="shared" si="51"/>
        <v>0.03</v>
      </c>
      <c r="AV77" s="20">
        <f t="shared" si="51"/>
        <v>0.03</v>
      </c>
      <c r="AW77" s="20">
        <f t="shared" si="51"/>
        <v>0.03</v>
      </c>
      <c r="AX77" s="20">
        <f t="shared" si="51"/>
        <v>0.03</v>
      </c>
      <c r="AY77" s="20">
        <f t="shared" si="51"/>
        <v>0.03</v>
      </c>
      <c r="AZ77" s="20">
        <f t="shared" si="51"/>
        <v>0.03</v>
      </c>
      <c r="BA77" s="20">
        <f t="shared" si="51"/>
        <v>0.03</v>
      </c>
      <c r="BB77" s="20">
        <f t="shared" si="51"/>
        <v>0.03</v>
      </c>
      <c r="BC77" s="20">
        <f t="shared" si="51"/>
        <v>0.03</v>
      </c>
      <c r="BD77" s="20">
        <f t="shared" si="51"/>
        <v>0.03</v>
      </c>
      <c r="BE77" s="20">
        <f t="shared" si="51"/>
        <v>0.03</v>
      </c>
      <c r="BF77" s="20">
        <f t="shared" si="51"/>
        <v>0.03</v>
      </c>
      <c r="BG77" s="20">
        <f t="shared" si="51"/>
        <v>0.03</v>
      </c>
      <c r="BH77" s="20">
        <f t="shared" si="51"/>
        <v>0.03</v>
      </c>
      <c r="BI77" s="20">
        <f t="shared" si="51"/>
        <v>0.03</v>
      </c>
      <c r="BJ77" s="20">
        <f t="shared" si="51"/>
        <v>0.03</v>
      </c>
      <c r="BK77" s="20">
        <f t="shared" si="51"/>
        <v>0.03</v>
      </c>
      <c r="BL77" s="20">
        <f t="shared" si="51"/>
        <v>0.03</v>
      </c>
      <c r="BM77" s="20">
        <f t="shared" si="51"/>
        <v>0.03</v>
      </c>
      <c r="BN77" s="20">
        <f t="shared" si="51"/>
        <v>0.03</v>
      </c>
      <c r="BO77" s="20">
        <f t="shared" si="51"/>
        <v>0.03</v>
      </c>
      <c r="BP77" s="20">
        <f t="shared" si="51"/>
        <v>0.03</v>
      </c>
      <c r="BQ77" s="20">
        <f t="shared" si="51"/>
        <v>0.03</v>
      </c>
      <c r="BR77" s="20">
        <f t="shared" si="51"/>
        <v>0.03</v>
      </c>
    </row>
    <row r="79" spans="3:70" x14ac:dyDescent="0.25">
      <c r="C79" s="1" t="s">
        <v>78</v>
      </c>
      <c r="W79" s="6">
        <f t="shared" ref="W79:BR79" si="52">V82</f>
        <v>50000</v>
      </c>
      <c r="X79" s="6">
        <f t="shared" si="52"/>
        <v>48500</v>
      </c>
      <c r="Y79" s="6">
        <f t="shared" si="52"/>
        <v>47045</v>
      </c>
      <c r="Z79" s="6">
        <f t="shared" si="52"/>
        <v>45633.65</v>
      </c>
      <c r="AA79" s="6">
        <f t="shared" si="52"/>
        <v>44264.640500000001</v>
      </c>
      <c r="AB79" s="6">
        <f t="shared" si="52"/>
        <v>42936.701285000003</v>
      </c>
      <c r="AC79" s="6">
        <f t="shared" si="52"/>
        <v>41648.600246450005</v>
      </c>
      <c r="AD79" s="6">
        <f t="shared" si="52"/>
        <v>40399.142239056506</v>
      </c>
      <c r="AE79" s="6">
        <f t="shared" si="52"/>
        <v>39187.16797188481</v>
      </c>
      <c r="AF79" s="6">
        <f t="shared" si="52"/>
        <v>38011.552932728264</v>
      </c>
      <c r="AG79" s="6">
        <f t="shared" si="52"/>
        <v>36871.206344746417</v>
      </c>
      <c r="AH79" s="6">
        <f t="shared" si="52"/>
        <v>35765.070154404028</v>
      </c>
      <c r="AI79" s="6">
        <f t="shared" si="52"/>
        <v>34692.118049771903</v>
      </c>
      <c r="AJ79" s="6">
        <f t="shared" si="52"/>
        <v>33651.354508278746</v>
      </c>
      <c r="AK79" s="6">
        <f t="shared" si="52"/>
        <v>32641.813873030384</v>
      </c>
      <c r="AL79" s="6">
        <f t="shared" si="52"/>
        <v>31662.559456839474</v>
      </c>
      <c r="AM79" s="6">
        <f t="shared" si="52"/>
        <v>30712.682673134288</v>
      </c>
      <c r="AN79" s="6">
        <f t="shared" si="52"/>
        <v>29791.30219294026</v>
      </c>
      <c r="AO79" s="6">
        <f t="shared" si="52"/>
        <v>28897.563127152054</v>
      </c>
      <c r="AP79" s="6">
        <f t="shared" si="52"/>
        <v>28030.636233337493</v>
      </c>
      <c r="AQ79" s="6">
        <f t="shared" si="52"/>
        <v>27189.717146337367</v>
      </c>
      <c r="AR79" s="6">
        <f t="shared" si="52"/>
        <v>26374.025631947246</v>
      </c>
      <c r="AS79" s="6">
        <f t="shared" si="52"/>
        <v>25582.804862988829</v>
      </c>
      <c r="AT79" s="6">
        <f t="shared" si="52"/>
        <v>24815.320717099163</v>
      </c>
      <c r="AU79" s="6">
        <f t="shared" si="52"/>
        <v>24070.861095586188</v>
      </c>
      <c r="AV79" s="6">
        <f t="shared" si="52"/>
        <v>23348.735262718601</v>
      </c>
      <c r="AW79" s="6">
        <f t="shared" si="52"/>
        <v>22648.273204837042</v>
      </c>
      <c r="AX79" s="6">
        <f t="shared" si="52"/>
        <v>21968.825008691929</v>
      </c>
      <c r="AY79" s="6">
        <f t="shared" si="52"/>
        <v>21309.760258431172</v>
      </c>
      <c r="AZ79" s="6">
        <f t="shared" si="52"/>
        <v>20670.467450678236</v>
      </c>
      <c r="BA79" s="6">
        <f t="shared" si="52"/>
        <v>20050.35342715789</v>
      </c>
      <c r="BB79" s="6">
        <f t="shared" si="52"/>
        <v>19448.842824343152</v>
      </c>
      <c r="BC79" s="6">
        <f t="shared" si="52"/>
        <v>18865.377539612859</v>
      </c>
      <c r="BD79" s="6">
        <f t="shared" si="52"/>
        <v>18299.416213424473</v>
      </c>
      <c r="BE79" s="6">
        <f t="shared" si="52"/>
        <v>17750.433727021737</v>
      </c>
      <c r="BF79" s="6">
        <f t="shared" si="52"/>
        <v>17217.920715211083</v>
      </c>
      <c r="BG79" s="6">
        <f t="shared" si="52"/>
        <v>16701.38309375475</v>
      </c>
      <c r="BH79" s="6">
        <f t="shared" si="52"/>
        <v>16200.341600942107</v>
      </c>
      <c r="BI79" s="6">
        <f t="shared" si="52"/>
        <v>15714.331352913843</v>
      </c>
      <c r="BJ79" s="6">
        <f t="shared" si="52"/>
        <v>15242.901412326428</v>
      </c>
      <c r="BK79" s="6">
        <f t="shared" si="52"/>
        <v>14785.614369956635</v>
      </c>
      <c r="BL79" s="6">
        <f t="shared" si="52"/>
        <v>14342.045938857935</v>
      </c>
      <c r="BM79" s="6">
        <f t="shared" si="52"/>
        <v>13911.784560692196</v>
      </c>
      <c r="BN79" s="6">
        <f t="shared" si="52"/>
        <v>13494.43102387143</v>
      </c>
      <c r="BO79" s="6">
        <f t="shared" si="52"/>
        <v>13089.598093155288</v>
      </c>
      <c r="BP79" s="6">
        <f t="shared" si="52"/>
        <v>12696.910150360629</v>
      </c>
      <c r="BQ79" s="6">
        <f t="shared" si="52"/>
        <v>12316.002845849811</v>
      </c>
      <c r="BR79" s="6">
        <f t="shared" si="52"/>
        <v>11946.522760474316</v>
      </c>
    </row>
    <row r="80" spans="3:70" x14ac:dyDescent="0.25">
      <c r="C80" s="1" t="s">
        <v>11</v>
      </c>
      <c r="W80" s="19">
        <f t="shared" ref="W80:BR80" si="53">W73*W74</f>
        <v>0</v>
      </c>
      <c r="X80" s="19">
        <f t="shared" si="53"/>
        <v>0</v>
      </c>
      <c r="Y80" s="19">
        <f t="shared" si="53"/>
        <v>0</v>
      </c>
      <c r="Z80" s="19">
        <f t="shared" si="53"/>
        <v>0</v>
      </c>
      <c r="AA80" s="19">
        <f t="shared" si="53"/>
        <v>0</v>
      </c>
      <c r="AB80" s="19">
        <f t="shared" si="53"/>
        <v>0</v>
      </c>
      <c r="AC80" s="19">
        <f t="shared" si="53"/>
        <v>0</v>
      </c>
      <c r="AD80" s="19">
        <f t="shared" si="53"/>
        <v>0</v>
      </c>
      <c r="AE80" s="19">
        <f t="shared" si="53"/>
        <v>0</v>
      </c>
      <c r="AF80" s="19">
        <f t="shared" si="53"/>
        <v>0</v>
      </c>
      <c r="AG80" s="19">
        <f t="shared" si="53"/>
        <v>0</v>
      </c>
      <c r="AH80" s="19">
        <f t="shared" si="53"/>
        <v>0</v>
      </c>
      <c r="AI80" s="19">
        <f t="shared" si="53"/>
        <v>0</v>
      </c>
      <c r="AJ80" s="19">
        <f t="shared" si="53"/>
        <v>0</v>
      </c>
      <c r="AK80" s="19">
        <f t="shared" si="53"/>
        <v>0</v>
      </c>
      <c r="AL80" s="19">
        <f t="shared" si="53"/>
        <v>0</v>
      </c>
      <c r="AM80" s="19">
        <f t="shared" si="53"/>
        <v>0</v>
      </c>
      <c r="AN80" s="19">
        <f t="shared" si="53"/>
        <v>0</v>
      </c>
      <c r="AO80" s="19">
        <f t="shared" si="53"/>
        <v>0</v>
      </c>
      <c r="AP80" s="19">
        <f t="shared" si="53"/>
        <v>0</v>
      </c>
      <c r="AQ80" s="19">
        <f t="shared" si="53"/>
        <v>0</v>
      </c>
      <c r="AR80" s="19">
        <f t="shared" si="53"/>
        <v>0</v>
      </c>
      <c r="AS80" s="19">
        <f t="shared" si="53"/>
        <v>0</v>
      </c>
      <c r="AT80" s="19">
        <f t="shared" si="53"/>
        <v>0</v>
      </c>
      <c r="AU80" s="19">
        <f t="shared" si="53"/>
        <v>0</v>
      </c>
      <c r="AV80" s="19">
        <f t="shared" si="53"/>
        <v>0</v>
      </c>
      <c r="AW80" s="19">
        <f t="shared" si="53"/>
        <v>0</v>
      </c>
      <c r="AX80" s="19">
        <f t="shared" si="53"/>
        <v>0</v>
      </c>
      <c r="AY80" s="19">
        <f t="shared" si="53"/>
        <v>0</v>
      </c>
      <c r="AZ80" s="19">
        <f t="shared" si="53"/>
        <v>0</v>
      </c>
      <c r="BA80" s="19">
        <f t="shared" si="53"/>
        <v>0</v>
      </c>
      <c r="BB80" s="19">
        <f t="shared" si="53"/>
        <v>0</v>
      </c>
      <c r="BC80" s="19">
        <f t="shared" si="53"/>
        <v>0</v>
      </c>
      <c r="BD80" s="19">
        <f t="shared" si="53"/>
        <v>0</v>
      </c>
      <c r="BE80" s="19">
        <f t="shared" si="53"/>
        <v>0</v>
      </c>
      <c r="BF80" s="19">
        <f t="shared" si="53"/>
        <v>0</v>
      </c>
      <c r="BG80" s="19">
        <f t="shared" si="53"/>
        <v>0</v>
      </c>
      <c r="BH80" s="19">
        <f t="shared" si="53"/>
        <v>0</v>
      </c>
      <c r="BI80" s="19">
        <f t="shared" si="53"/>
        <v>0</v>
      </c>
      <c r="BJ80" s="19">
        <f t="shared" si="53"/>
        <v>0</v>
      </c>
      <c r="BK80" s="19">
        <f t="shared" si="53"/>
        <v>0</v>
      </c>
      <c r="BL80" s="19">
        <f t="shared" si="53"/>
        <v>0</v>
      </c>
      <c r="BM80" s="19">
        <f t="shared" si="53"/>
        <v>0</v>
      </c>
      <c r="BN80" s="19">
        <f t="shared" si="53"/>
        <v>0</v>
      </c>
      <c r="BO80" s="19">
        <f t="shared" si="53"/>
        <v>0</v>
      </c>
      <c r="BP80" s="19">
        <f t="shared" si="53"/>
        <v>0</v>
      </c>
      <c r="BQ80" s="19">
        <f t="shared" si="53"/>
        <v>0</v>
      </c>
      <c r="BR80" s="19">
        <f t="shared" si="53"/>
        <v>0</v>
      </c>
    </row>
    <row r="81" spans="3:70" x14ac:dyDescent="0.25">
      <c r="C81" s="1" t="s">
        <v>77</v>
      </c>
      <c r="W81" s="19">
        <f t="shared" ref="W81:BR81" si="54">-SUM(W79:W80)*W77</f>
        <v>-1500</v>
      </c>
      <c r="X81" s="19">
        <f t="shared" si="54"/>
        <v>-1455</v>
      </c>
      <c r="Y81" s="19">
        <f t="shared" si="54"/>
        <v>-1411.35</v>
      </c>
      <c r="Z81" s="19">
        <f t="shared" si="54"/>
        <v>-1369.0094999999999</v>
      </c>
      <c r="AA81" s="19">
        <f t="shared" si="54"/>
        <v>-1327.9392150000001</v>
      </c>
      <c r="AB81" s="19">
        <f t="shared" si="54"/>
        <v>-1288.1010385500001</v>
      </c>
      <c r="AC81" s="19">
        <f t="shared" si="54"/>
        <v>-1249.4580073935001</v>
      </c>
      <c r="AD81" s="19">
        <f t="shared" si="54"/>
        <v>-1211.9742671716951</v>
      </c>
      <c r="AE81" s="19">
        <f t="shared" si="54"/>
        <v>-1175.6150391565443</v>
      </c>
      <c r="AF81" s="19">
        <f t="shared" si="54"/>
        <v>-1140.346587981848</v>
      </c>
      <c r="AG81" s="19">
        <f t="shared" si="54"/>
        <v>-1106.1361903423924</v>
      </c>
      <c r="AH81" s="19">
        <f t="shared" si="54"/>
        <v>-1072.9521046321208</v>
      </c>
      <c r="AI81" s="19">
        <f t="shared" si="54"/>
        <v>-1040.7635414931572</v>
      </c>
      <c r="AJ81" s="19">
        <f t="shared" si="54"/>
        <v>-1009.5406352483624</v>
      </c>
      <c r="AK81" s="19">
        <f t="shared" si="54"/>
        <v>-979.25441619091146</v>
      </c>
      <c r="AL81" s="19">
        <f t="shared" si="54"/>
        <v>-949.87678370518415</v>
      </c>
      <c r="AM81" s="19">
        <f t="shared" si="54"/>
        <v>-921.38048019402856</v>
      </c>
      <c r="AN81" s="19">
        <f t="shared" si="54"/>
        <v>-893.73906578820777</v>
      </c>
      <c r="AO81" s="19">
        <f t="shared" si="54"/>
        <v>-866.92689381456159</v>
      </c>
      <c r="AP81" s="19">
        <f t="shared" si="54"/>
        <v>-840.9190870001247</v>
      </c>
      <c r="AQ81" s="19">
        <f t="shared" si="54"/>
        <v>-815.69151439012103</v>
      </c>
      <c r="AR81" s="19">
        <f t="shared" si="54"/>
        <v>-791.22076895841735</v>
      </c>
      <c r="AS81" s="19">
        <f t="shared" si="54"/>
        <v>-767.48414588966489</v>
      </c>
      <c r="AT81" s="19">
        <f t="shared" si="54"/>
        <v>-744.45962151297488</v>
      </c>
      <c r="AU81" s="19">
        <f t="shared" si="54"/>
        <v>-722.12583286758559</v>
      </c>
      <c r="AV81" s="19">
        <f t="shared" si="54"/>
        <v>-700.46205788155805</v>
      </c>
      <c r="AW81" s="19">
        <f t="shared" si="54"/>
        <v>-679.44819614511118</v>
      </c>
      <c r="AX81" s="19">
        <f t="shared" si="54"/>
        <v>-659.06475026075782</v>
      </c>
      <c r="AY81" s="19">
        <f t="shared" si="54"/>
        <v>-639.29280775293512</v>
      </c>
      <c r="AZ81" s="19">
        <f t="shared" si="54"/>
        <v>-620.11402352034702</v>
      </c>
      <c r="BA81" s="19">
        <f t="shared" si="54"/>
        <v>-601.51060281473667</v>
      </c>
      <c r="BB81" s="19">
        <f t="shared" si="54"/>
        <v>-583.46528473029457</v>
      </c>
      <c r="BC81" s="19">
        <f t="shared" si="54"/>
        <v>-565.96132618838578</v>
      </c>
      <c r="BD81" s="19">
        <f t="shared" si="54"/>
        <v>-548.98248640273414</v>
      </c>
      <c r="BE81" s="19">
        <f t="shared" si="54"/>
        <v>-532.51301181065207</v>
      </c>
      <c r="BF81" s="19">
        <f t="shared" si="54"/>
        <v>-516.53762145633243</v>
      </c>
      <c r="BG81" s="19">
        <f t="shared" si="54"/>
        <v>-501.0414928126425</v>
      </c>
      <c r="BH81" s="19">
        <f t="shared" si="54"/>
        <v>-486.01024802826322</v>
      </c>
      <c r="BI81" s="19">
        <f t="shared" si="54"/>
        <v>-471.42994058741527</v>
      </c>
      <c r="BJ81" s="19">
        <f t="shared" si="54"/>
        <v>-457.2870423697928</v>
      </c>
      <c r="BK81" s="19">
        <f t="shared" si="54"/>
        <v>-443.56843109869902</v>
      </c>
      <c r="BL81" s="19">
        <f t="shared" si="54"/>
        <v>-430.26137816573805</v>
      </c>
      <c r="BM81" s="19">
        <f t="shared" si="54"/>
        <v>-417.3535368207659</v>
      </c>
      <c r="BN81" s="19">
        <f t="shared" si="54"/>
        <v>-404.83293071614287</v>
      </c>
      <c r="BO81" s="19">
        <f t="shared" si="54"/>
        <v>-392.68794279465862</v>
      </c>
      <c r="BP81" s="19">
        <f t="shared" si="54"/>
        <v>-380.90730451081885</v>
      </c>
      <c r="BQ81" s="19">
        <f t="shared" si="54"/>
        <v>-369.4800853754943</v>
      </c>
      <c r="BR81" s="19">
        <f t="shared" si="54"/>
        <v>-358.39568281422947</v>
      </c>
    </row>
    <row r="82" spans="3:70" x14ac:dyDescent="0.25">
      <c r="C82" s="1" t="s">
        <v>76</v>
      </c>
      <c r="V82" s="8">
        <v>50000</v>
      </c>
      <c r="W82" s="17">
        <f t="shared" ref="W82:BR82" si="55">MAX(SUM(W79:W81),0)</f>
        <v>48500</v>
      </c>
      <c r="X82" s="17">
        <f t="shared" si="55"/>
        <v>47045</v>
      </c>
      <c r="Y82" s="17">
        <f t="shared" si="55"/>
        <v>45633.65</v>
      </c>
      <c r="Z82" s="17">
        <f t="shared" si="55"/>
        <v>44264.640500000001</v>
      </c>
      <c r="AA82" s="17">
        <f t="shared" si="55"/>
        <v>42936.701285000003</v>
      </c>
      <c r="AB82" s="17">
        <f t="shared" si="55"/>
        <v>41648.600246450005</v>
      </c>
      <c r="AC82" s="17">
        <f t="shared" si="55"/>
        <v>40399.142239056506</v>
      </c>
      <c r="AD82" s="17">
        <f t="shared" si="55"/>
        <v>39187.16797188481</v>
      </c>
      <c r="AE82" s="17">
        <f t="shared" si="55"/>
        <v>38011.552932728264</v>
      </c>
      <c r="AF82" s="17">
        <f t="shared" si="55"/>
        <v>36871.206344746417</v>
      </c>
      <c r="AG82" s="17">
        <f t="shared" si="55"/>
        <v>35765.070154404028</v>
      </c>
      <c r="AH82" s="17">
        <f t="shared" si="55"/>
        <v>34692.118049771903</v>
      </c>
      <c r="AI82" s="17">
        <f t="shared" si="55"/>
        <v>33651.354508278746</v>
      </c>
      <c r="AJ82" s="17">
        <f t="shared" si="55"/>
        <v>32641.813873030384</v>
      </c>
      <c r="AK82" s="17">
        <f t="shared" si="55"/>
        <v>31662.559456839474</v>
      </c>
      <c r="AL82" s="17">
        <f t="shared" si="55"/>
        <v>30712.682673134288</v>
      </c>
      <c r="AM82" s="17">
        <f t="shared" si="55"/>
        <v>29791.30219294026</v>
      </c>
      <c r="AN82" s="17">
        <f t="shared" si="55"/>
        <v>28897.563127152054</v>
      </c>
      <c r="AO82" s="17">
        <f t="shared" si="55"/>
        <v>28030.636233337493</v>
      </c>
      <c r="AP82" s="17">
        <f t="shared" si="55"/>
        <v>27189.717146337367</v>
      </c>
      <c r="AQ82" s="17">
        <f t="shared" si="55"/>
        <v>26374.025631947246</v>
      </c>
      <c r="AR82" s="17">
        <f t="shared" si="55"/>
        <v>25582.804862988829</v>
      </c>
      <c r="AS82" s="17">
        <f t="shared" si="55"/>
        <v>24815.320717099163</v>
      </c>
      <c r="AT82" s="17">
        <f t="shared" si="55"/>
        <v>24070.861095586188</v>
      </c>
      <c r="AU82" s="17">
        <f t="shared" si="55"/>
        <v>23348.735262718601</v>
      </c>
      <c r="AV82" s="17">
        <f t="shared" si="55"/>
        <v>22648.273204837042</v>
      </c>
      <c r="AW82" s="17">
        <f t="shared" si="55"/>
        <v>21968.825008691929</v>
      </c>
      <c r="AX82" s="17">
        <f t="shared" si="55"/>
        <v>21309.760258431172</v>
      </c>
      <c r="AY82" s="17">
        <f t="shared" si="55"/>
        <v>20670.467450678236</v>
      </c>
      <c r="AZ82" s="17">
        <f t="shared" si="55"/>
        <v>20050.35342715789</v>
      </c>
      <c r="BA82" s="17">
        <f t="shared" si="55"/>
        <v>19448.842824343152</v>
      </c>
      <c r="BB82" s="17">
        <f t="shared" si="55"/>
        <v>18865.377539612859</v>
      </c>
      <c r="BC82" s="17">
        <f t="shared" si="55"/>
        <v>18299.416213424473</v>
      </c>
      <c r="BD82" s="17">
        <f t="shared" si="55"/>
        <v>17750.433727021737</v>
      </c>
      <c r="BE82" s="17">
        <f t="shared" si="55"/>
        <v>17217.920715211083</v>
      </c>
      <c r="BF82" s="17">
        <f t="shared" si="55"/>
        <v>16701.38309375475</v>
      </c>
      <c r="BG82" s="17">
        <f t="shared" si="55"/>
        <v>16200.341600942107</v>
      </c>
      <c r="BH82" s="17">
        <f t="shared" si="55"/>
        <v>15714.331352913843</v>
      </c>
      <c r="BI82" s="17">
        <f t="shared" si="55"/>
        <v>15242.901412326428</v>
      </c>
      <c r="BJ82" s="17">
        <f t="shared" si="55"/>
        <v>14785.614369956635</v>
      </c>
      <c r="BK82" s="17">
        <f t="shared" si="55"/>
        <v>14342.045938857935</v>
      </c>
      <c r="BL82" s="17">
        <f t="shared" si="55"/>
        <v>13911.784560692196</v>
      </c>
      <c r="BM82" s="17">
        <f t="shared" si="55"/>
        <v>13494.43102387143</v>
      </c>
      <c r="BN82" s="17">
        <f t="shared" si="55"/>
        <v>13089.598093155288</v>
      </c>
      <c r="BO82" s="17">
        <f t="shared" si="55"/>
        <v>12696.910150360629</v>
      </c>
      <c r="BP82" s="17">
        <f t="shared" si="55"/>
        <v>12316.002845849811</v>
      </c>
      <c r="BQ82" s="17">
        <f t="shared" si="55"/>
        <v>11946.522760474316</v>
      </c>
      <c r="BR82" s="17">
        <f t="shared" si="55"/>
        <v>11588.127077660087</v>
      </c>
    </row>
    <row r="84" spans="3:70" s="7" customFormat="1" x14ac:dyDescent="0.25">
      <c r="C84" s="7" t="s">
        <v>75</v>
      </c>
      <c r="T84" s="16"/>
    </row>
    <row r="86" spans="3:70" x14ac:dyDescent="0.25">
      <c r="C86" s="1" t="s">
        <v>71</v>
      </c>
      <c r="W86" s="25">
        <v>30</v>
      </c>
      <c r="X86" s="25">
        <v>30</v>
      </c>
      <c r="Y86" s="25">
        <v>30</v>
      </c>
      <c r="Z86" s="25">
        <v>30</v>
      </c>
      <c r="AA86" s="25">
        <v>30</v>
      </c>
      <c r="AB86" s="25">
        <v>30</v>
      </c>
      <c r="AC86" s="25">
        <v>30</v>
      </c>
      <c r="AD86" s="25">
        <v>30</v>
      </c>
      <c r="AE86" s="25">
        <v>30</v>
      </c>
      <c r="AF86" s="25">
        <v>30</v>
      </c>
      <c r="AG86" s="25">
        <v>30</v>
      </c>
      <c r="AH86" s="25">
        <v>30</v>
      </c>
      <c r="AI86" s="25">
        <v>30</v>
      </c>
      <c r="AJ86" s="25">
        <v>30</v>
      </c>
      <c r="AK86" s="25">
        <v>30</v>
      </c>
      <c r="AL86" s="25">
        <v>30</v>
      </c>
      <c r="AM86" s="25">
        <v>30</v>
      </c>
      <c r="AN86" s="25">
        <v>30</v>
      </c>
      <c r="AO86" s="25">
        <v>30</v>
      </c>
      <c r="AP86" s="25">
        <v>30</v>
      </c>
      <c r="AQ86" s="25">
        <v>30</v>
      </c>
      <c r="AR86" s="25">
        <v>30</v>
      </c>
      <c r="AS86" s="25">
        <v>30</v>
      </c>
      <c r="AT86" s="25">
        <v>30</v>
      </c>
      <c r="AU86" s="25">
        <v>30</v>
      </c>
      <c r="AV86" s="25">
        <v>30</v>
      </c>
      <c r="AW86" s="25">
        <v>30</v>
      </c>
      <c r="AX86" s="25">
        <v>30</v>
      </c>
      <c r="AY86" s="25">
        <v>30</v>
      </c>
      <c r="AZ86" s="25">
        <v>30</v>
      </c>
      <c r="BA86" s="25">
        <v>30</v>
      </c>
      <c r="BB86" s="25">
        <v>30</v>
      </c>
      <c r="BC86" s="25">
        <v>30</v>
      </c>
      <c r="BD86" s="25">
        <v>30</v>
      </c>
      <c r="BE86" s="25">
        <v>30</v>
      </c>
      <c r="BF86" s="25">
        <v>30</v>
      </c>
      <c r="BG86" s="25">
        <v>30</v>
      </c>
      <c r="BH86" s="25">
        <v>30</v>
      </c>
      <c r="BI86" s="25">
        <v>30</v>
      </c>
      <c r="BJ86" s="25">
        <v>30</v>
      </c>
      <c r="BK86" s="25">
        <v>30</v>
      </c>
      <c r="BL86" s="25">
        <v>30</v>
      </c>
      <c r="BM86" s="25">
        <v>30</v>
      </c>
      <c r="BN86" s="25">
        <v>30</v>
      </c>
      <c r="BO86" s="25">
        <v>30</v>
      </c>
      <c r="BP86" s="25">
        <v>30</v>
      </c>
      <c r="BQ86" s="25">
        <v>30</v>
      </c>
      <c r="BR86" s="25">
        <v>30</v>
      </c>
    </row>
    <row r="88" spans="3:70" x14ac:dyDescent="0.25">
      <c r="C88" s="1" t="s">
        <v>74</v>
      </c>
      <c r="G88" s="6">
        <f>Inputs!F38</f>
        <v>30</v>
      </c>
      <c r="H88" s="6">
        <f>Inputs!G38</f>
        <v>30</v>
      </c>
      <c r="I88" s="6">
        <f>Inputs!H38</f>
        <v>30</v>
      </c>
      <c r="J88" s="6">
        <f>Inputs!I38</f>
        <v>30</v>
      </c>
      <c r="W88" s="24">
        <f t="shared" ref="W88:BR88" si="56">INDEX($G$88:$J$88,MATCH(W$4,$G$4:$J$4,0))</f>
        <v>30</v>
      </c>
      <c r="X88" s="24">
        <f t="shared" si="56"/>
        <v>30</v>
      </c>
      <c r="Y88" s="24">
        <f t="shared" si="56"/>
        <v>30</v>
      </c>
      <c r="Z88" s="24">
        <f t="shared" si="56"/>
        <v>30</v>
      </c>
      <c r="AA88" s="24">
        <f t="shared" si="56"/>
        <v>30</v>
      </c>
      <c r="AB88" s="24">
        <f t="shared" si="56"/>
        <v>30</v>
      </c>
      <c r="AC88" s="24">
        <f t="shared" si="56"/>
        <v>30</v>
      </c>
      <c r="AD88" s="24">
        <f t="shared" si="56"/>
        <v>30</v>
      </c>
      <c r="AE88" s="24">
        <f t="shared" si="56"/>
        <v>30</v>
      </c>
      <c r="AF88" s="24">
        <f t="shared" si="56"/>
        <v>30</v>
      </c>
      <c r="AG88" s="24">
        <f t="shared" si="56"/>
        <v>30</v>
      </c>
      <c r="AH88" s="24">
        <f t="shared" si="56"/>
        <v>30</v>
      </c>
      <c r="AI88" s="24">
        <f t="shared" si="56"/>
        <v>30</v>
      </c>
      <c r="AJ88" s="24">
        <f t="shared" si="56"/>
        <v>30</v>
      </c>
      <c r="AK88" s="24">
        <f t="shared" si="56"/>
        <v>30</v>
      </c>
      <c r="AL88" s="24">
        <f t="shared" si="56"/>
        <v>30</v>
      </c>
      <c r="AM88" s="24">
        <f t="shared" si="56"/>
        <v>30</v>
      </c>
      <c r="AN88" s="24">
        <f t="shared" si="56"/>
        <v>30</v>
      </c>
      <c r="AO88" s="24">
        <f t="shared" si="56"/>
        <v>30</v>
      </c>
      <c r="AP88" s="24">
        <f t="shared" si="56"/>
        <v>30</v>
      </c>
      <c r="AQ88" s="24">
        <f t="shared" si="56"/>
        <v>30</v>
      </c>
      <c r="AR88" s="24">
        <f t="shared" si="56"/>
        <v>30</v>
      </c>
      <c r="AS88" s="24">
        <f t="shared" si="56"/>
        <v>30</v>
      </c>
      <c r="AT88" s="24">
        <f t="shared" si="56"/>
        <v>30</v>
      </c>
      <c r="AU88" s="24">
        <f t="shared" si="56"/>
        <v>30</v>
      </c>
      <c r="AV88" s="24">
        <f t="shared" si="56"/>
        <v>30</v>
      </c>
      <c r="AW88" s="24">
        <f t="shared" si="56"/>
        <v>30</v>
      </c>
      <c r="AX88" s="24">
        <f t="shared" si="56"/>
        <v>30</v>
      </c>
      <c r="AY88" s="24">
        <f t="shared" si="56"/>
        <v>30</v>
      </c>
      <c r="AZ88" s="24">
        <f t="shared" si="56"/>
        <v>30</v>
      </c>
      <c r="BA88" s="24">
        <f t="shared" si="56"/>
        <v>30</v>
      </c>
      <c r="BB88" s="24">
        <f t="shared" si="56"/>
        <v>30</v>
      </c>
      <c r="BC88" s="24">
        <f t="shared" si="56"/>
        <v>30</v>
      </c>
      <c r="BD88" s="24">
        <f t="shared" si="56"/>
        <v>30</v>
      </c>
      <c r="BE88" s="24">
        <f t="shared" si="56"/>
        <v>30</v>
      </c>
      <c r="BF88" s="24">
        <f t="shared" si="56"/>
        <v>30</v>
      </c>
      <c r="BG88" s="24">
        <f t="shared" si="56"/>
        <v>30</v>
      </c>
      <c r="BH88" s="24">
        <f t="shared" si="56"/>
        <v>30</v>
      </c>
      <c r="BI88" s="24">
        <f t="shared" si="56"/>
        <v>30</v>
      </c>
      <c r="BJ88" s="24">
        <f t="shared" si="56"/>
        <v>30</v>
      </c>
      <c r="BK88" s="24">
        <f t="shared" si="56"/>
        <v>30</v>
      </c>
      <c r="BL88" s="24">
        <f t="shared" si="56"/>
        <v>30</v>
      </c>
      <c r="BM88" s="24">
        <f t="shared" si="56"/>
        <v>30</v>
      </c>
      <c r="BN88" s="24">
        <f t="shared" si="56"/>
        <v>30</v>
      </c>
      <c r="BO88" s="24">
        <f t="shared" si="56"/>
        <v>30</v>
      </c>
      <c r="BP88" s="24">
        <f t="shared" si="56"/>
        <v>30</v>
      </c>
      <c r="BQ88" s="24">
        <f t="shared" si="56"/>
        <v>30</v>
      </c>
      <c r="BR88" s="24">
        <f t="shared" si="56"/>
        <v>30</v>
      </c>
    </row>
    <row r="90" spans="3:70" x14ac:dyDescent="0.25">
      <c r="C90" s="1" t="str">
        <f>C84&amp;" b/f"</f>
        <v>Debtors b/f</v>
      </c>
      <c r="W90" s="6">
        <f t="shared" ref="W90:BR90" si="57">V93</f>
        <v>5000</v>
      </c>
      <c r="X90" s="6">
        <f t="shared" si="57"/>
        <v>7500</v>
      </c>
      <c r="Y90" s="6">
        <f t="shared" si="57"/>
        <v>7500</v>
      </c>
      <c r="Z90" s="6">
        <f t="shared" si="57"/>
        <v>7500</v>
      </c>
      <c r="AA90" s="6">
        <f t="shared" si="57"/>
        <v>7500</v>
      </c>
      <c r="AB90" s="6">
        <f t="shared" si="57"/>
        <v>7500</v>
      </c>
      <c r="AC90" s="6">
        <f t="shared" si="57"/>
        <v>7500</v>
      </c>
      <c r="AD90" s="6">
        <f t="shared" si="57"/>
        <v>7500</v>
      </c>
      <c r="AE90" s="6">
        <f t="shared" si="57"/>
        <v>7500</v>
      </c>
      <c r="AF90" s="6">
        <f t="shared" si="57"/>
        <v>7500</v>
      </c>
      <c r="AG90" s="6">
        <f t="shared" si="57"/>
        <v>7500</v>
      </c>
      <c r="AH90" s="6">
        <f t="shared" si="57"/>
        <v>7500</v>
      </c>
      <c r="AI90" s="6">
        <f t="shared" si="57"/>
        <v>7500</v>
      </c>
      <c r="AJ90" s="6">
        <f t="shared" si="57"/>
        <v>8416.6666666666661</v>
      </c>
      <c r="AK90" s="6">
        <f t="shared" si="57"/>
        <v>8416.6666666666661</v>
      </c>
      <c r="AL90" s="6">
        <f t="shared" si="57"/>
        <v>8416.6666666666661</v>
      </c>
      <c r="AM90" s="6">
        <f t="shared" si="57"/>
        <v>8416.6666666666661</v>
      </c>
      <c r="AN90" s="6">
        <f t="shared" si="57"/>
        <v>8416.6666666666661</v>
      </c>
      <c r="AO90" s="6">
        <f t="shared" si="57"/>
        <v>8416.6666666666661</v>
      </c>
      <c r="AP90" s="6">
        <f t="shared" si="57"/>
        <v>8416.6666666666661</v>
      </c>
      <c r="AQ90" s="6">
        <f t="shared" si="57"/>
        <v>8416.6666666666661</v>
      </c>
      <c r="AR90" s="6">
        <f t="shared" si="57"/>
        <v>8416.6666666666661</v>
      </c>
      <c r="AS90" s="6">
        <f t="shared" si="57"/>
        <v>8416.6666666666661</v>
      </c>
      <c r="AT90" s="6">
        <f t="shared" si="57"/>
        <v>8416.6666666666661</v>
      </c>
      <c r="AU90" s="6">
        <f t="shared" si="57"/>
        <v>8416.6666666666661</v>
      </c>
      <c r="AV90" s="6">
        <f t="shared" si="57"/>
        <v>9000</v>
      </c>
      <c r="AW90" s="6">
        <f t="shared" si="57"/>
        <v>9000</v>
      </c>
      <c r="AX90" s="6">
        <f t="shared" si="57"/>
        <v>9000</v>
      </c>
      <c r="AY90" s="6">
        <f t="shared" si="57"/>
        <v>9000</v>
      </c>
      <c r="AZ90" s="6">
        <f t="shared" si="57"/>
        <v>9000</v>
      </c>
      <c r="BA90" s="6">
        <f t="shared" si="57"/>
        <v>9000</v>
      </c>
      <c r="BB90" s="6">
        <f t="shared" si="57"/>
        <v>9000</v>
      </c>
      <c r="BC90" s="6">
        <f t="shared" si="57"/>
        <v>9000</v>
      </c>
      <c r="BD90" s="6">
        <f t="shared" si="57"/>
        <v>9000</v>
      </c>
      <c r="BE90" s="6">
        <f t="shared" si="57"/>
        <v>9000</v>
      </c>
      <c r="BF90" s="6">
        <f t="shared" si="57"/>
        <v>9000</v>
      </c>
      <c r="BG90" s="6">
        <f t="shared" si="57"/>
        <v>9000</v>
      </c>
      <c r="BH90" s="6">
        <f t="shared" si="57"/>
        <v>9750</v>
      </c>
      <c r="BI90" s="6">
        <f t="shared" si="57"/>
        <v>9750</v>
      </c>
      <c r="BJ90" s="6">
        <f t="shared" si="57"/>
        <v>9750</v>
      </c>
      <c r="BK90" s="6">
        <f t="shared" si="57"/>
        <v>9750</v>
      </c>
      <c r="BL90" s="6">
        <f t="shared" si="57"/>
        <v>9750</v>
      </c>
      <c r="BM90" s="6">
        <f t="shared" si="57"/>
        <v>9750</v>
      </c>
      <c r="BN90" s="6">
        <f t="shared" si="57"/>
        <v>9750</v>
      </c>
      <c r="BO90" s="6">
        <f t="shared" si="57"/>
        <v>9750</v>
      </c>
      <c r="BP90" s="6">
        <f t="shared" si="57"/>
        <v>9750</v>
      </c>
      <c r="BQ90" s="6">
        <f t="shared" si="57"/>
        <v>9750</v>
      </c>
      <c r="BR90" s="6">
        <f t="shared" si="57"/>
        <v>9750</v>
      </c>
    </row>
    <row r="91" spans="3:70" x14ac:dyDescent="0.25">
      <c r="C91" s="1" t="s">
        <v>73</v>
      </c>
      <c r="W91" s="6">
        <f t="shared" ref="W91:BR91" si="58">W29</f>
        <v>7500</v>
      </c>
      <c r="X91" s="6">
        <f t="shared" si="58"/>
        <v>7500</v>
      </c>
      <c r="Y91" s="6">
        <f t="shared" si="58"/>
        <v>7500</v>
      </c>
      <c r="Z91" s="6">
        <f t="shared" si="58"/>
        <v>7500</v>
      </c>
      <c r="AA91" s="6">
        <f t="shared" si="58"/>
        <v>7500</v>
      </c>
      <c r="AB91" s="6">
        <f t="shared" si="58"/>
        <v>7500</v>
      </c>
      <c r="AC91" s="6">
        <f t="shared" si="58"/>
        <v>7500</v>
      </c>
      <c r="AD91" s="6">
        <f t="shared" si="58"/>
        <v>7500</v>
      </c>
      <c r="AE91" s="6">
        <f t="shared" si="58"/>
        <v>7500</v>
      </c>
      <c r="AF91" s="6">
        <f t="shared" si="58"/>
        <v>7500</v>
      </c>
      <c r="AG91" s="6">
        <f t="shared" si="58"/>
        <v>7500</v>
      </c>
      <c r="AH91" s="6">
        <f t="shared" si="58"/>
        <v>7500</v>
      </c>
      <c r="AI91" s="6">
        <f t="shared" si="58"/>
        <v>8416.6666666666661</v>
      </c>
      <c r="AJ91" s="6">
        <f t="shared" si="58"/>
        <v>8416.6666666666661</v>
      </c>
      <c r="AK91" s="6">
        <f t="shared" si="58"/>
        <v>8416.6666666666661</v>
      </c>
      <c r="AL91" s="6">
        <f t="shared" si="58"/>
        <v>8416.6666666666661</v>
      </c>
      <c r="AM91" s="6">
        <f t="shared" si="58"/>
        <v>8416.6666666666661</v>
      </c>
      <c r="AN91" s="6">
        <f t="shared" si="58"/>
        <v>8416.6666666666661</v>
      </c>
      <c r="AO91" s="6">
        <f t="shared" si="58"/>
        <v>8416.6666666666661</v>
      </c>
      <c r="AP91" s="6">
        <f t="shared" si="58"/>
        <v>8416.6666666666661</v>
      </c>
      <c r="AQ91" s="6">
        <f t="shared" si="58"/>
        <v>8416.6666666666661</v>
      </c>
      <c r="AR91" s="6">
        <f t="shared" si="58"/>
        <v>8416.6666666666661</v>
      </c>
      <c r="AS91" s="6">
        <f t="shared" si="58"/>
        <v>8416.6666666666661</v>
      </c>
      <c r="AT91" s="6">
        <f t="shared" si="58"/>
        <v>8416.6666666666661</v>
      </c>
      <c r="AU91" s="6">
        <f t="shared" si="58"/>
        <v>9000</v>
      </c>
      <c r="AV91" s="6">
        <f t="shared" si="58"/>
        <v>9000</v>
      </c>
      <c r="AW91" s="6">
        <f t="shared" si="58"/>
        <v>9000</v>
      </c>
      <c r="AX91" s="6">
        <f t="shared" si="58"/>
        <v>9000</v>
      </c>
      <c r="AY91" s="6">
        <f t="shared" si="58"/>
        <v>9000</v>
      </c>
      <c r="AZ91" s="6">
        <f t="shared" si="58"/>
        <v>9000</v>
      </c>
      <c r="BA91" s="6">
        <f t="shared" si="58"/>
        <v>9000</v>
      </c>
      <c r="BB91" s="6">
        <f t="shared" si="58"/>
        <v>9000</v>
      </c>
      <c r="BC91" s="6">
        <f t="shared" si="58"/>
        <v>9000</v>
      </c>
      <c r="BD91" s="6">
        <f t="shared" si="58"/>
        <v>9000</v>
      </c>
      <c r="BE91" s="6">
        <f t="shared" si="58"/>
        <v>9000</v>
      </c>
      <c r="BF91" s="6">
        <f t="shared" si="58"/>
        <v>9000</v>
      </c>
      <c r="BG91" s="6">
        <f t="shared" si="58"/>
        <v>9750</v>
      </c>
      <c r="BH91" s="6">
        <f t="shared" si="58"/>
        <v>9750</v>
      </c>
      <c r="BI91" s="6">
        <f t="shared" si="58"/>
        <v>9750</v>
      </c>
      <c r="BJ91" s="6">
        <f t="shared" si="58"/>
        <v>9750</v>
      </c>
      <c r="BK91" s="6">
        <f t="shared" si="58"/>
        <v>9750</v>
      </c>
      <c r="BL91" s="6">
        <f t="shared" si="58"/>
        <v>9750</v>
      </c>
      <c r="BM91" s="6">
        <f t="shared" si="58"/>
        <v>9750</v>
      </c>
      <c r="BN91" s="6">
        <f t="shared" si="58"/>
        <v>9750</v>
      </c>
      <c r="BO91" s="6">
        <f t="shared" si="58"/>
        <v>9750</v>
      </c>
      <c r="BP91" s="6">
        <f t="shared" si="58"/>
        <v>9750</v>
      </c>
      <c r="BQ91" s="6">
        <f t="shared" si="58"/>
        <v>9750</v>
      </c>
      <c r="BR91" s="6">
        <f t="shared" si="58"/>
        <v>9750</v>
      </c>
    </row>
    <row r="92" spans="3:70" x14ac:dyDescent="0.25">
      <c r="C92" s="1" t="s">
        <v>56</v>
      </c>
      <c r="W92" s="18">
        <f t="shared" ref="W92:BR92" si="59">-(W90+W91-W93)</f>
        <v>-5000</v>
      </c>
      <c r="X92" s="18">
        <f t="shared" si="59"/>
        <v>-7500</v>
      </c>
      <c r="Y92" s="18">
        <f t="shared" si="59"/>
        <v>-7500</v>
      </c>
      <c r="Z92" s="18">
        <f t="shared" si="59"/>
        <v>-7500</v>
      </c>
      <c r="AA92" s="18">
        <f t="shared" si="59"/>
        <v>-7500</v>
      </c>
      <c r="AB92" s="18">
        <f t="shared" si="59"/>
        <v>-7500</v>
      </c>
      <c r="AC92" s="18">
        <f t="shared" si="59"/>
        <v>-7500</v>
      </c>
      <c r="AD92" s="18">
        <f t="shared" si="59"/>
        <v>-7500</v>
      </c>
      <c r="AE92" s="18">
        <f t="shared" si="59"/>
        <v>-7500</v>
      </c>
      <c r="AF92" s="18">
        <f t="shared" si="59"/>
        <v>-7500</v>
      </c>
      <c r="AG92" s="18">
        <f t="shared" si="59"/>
        <v>-7500</v>
      </c>
      <c r="AH92" s="18">
        <f t="shared" si="59"/>
        <v>-7500</v>
      </c>
      <c r="AI92" s="18">
        <f t="shared" si="59"/>
        <v>-7500</v>
      </c>
      <c r="AJ92" s="18">
        <f t="shared" si="59"/>
        <v>-8416.6666666666661</v>
      </c>
      <c r="AK92" s="18">
        <f t="shared" si="59"/>
        <v>-8416.6666666666661</v>
      </c>
      <c r="AL92" s="18">
        <f t="shared" si="59"/>
        <v>-8416.6666666666661</v>
      </c>
      <c r="AM92" s="18">
        <f t="shared" si="59"/>
        <v>-8416.6666666666661</v>
      </c>
      <c r="AN92" s="18">
        <f t="shared" si="59"/>
        <v>-8416.6666666666661</v>
      </c>
      <c r="AO92" s="18">
        <f t="shared" si="59"/>
        <v>-8416.6666666666661</v>
      </c>
      <c r="AP92" s="18">
        <f t="shared" si="59"/>
        <v>-8416.6666666666661</v>
      </c>
      <c r="AQ92" s="18">
        <f t="shared" si="59"/>
        <v>-8416.6666666666661</v>
      </c>
      <c r="AR92" s="18">
        <f t="shared" si="59"/>
        <v>-8416.6666666666661</v>
      </c>
      <c r="AS92" s="18">
        <f t="shared" si="59"/>
        <v>-8416.6666666666661</v>
      </c>
      <c r="AT92" s="18">
        <f t="shared" si="59"/>
        <v>-8416.6666666666661</v>
      </c>
      <c r="AU92" s="18">
        <f t="shared" si="59"/>
        <v>-8416.6666666666642</v>
      </c>
      <c r="AV92" s="18">
        <f t="shared" si="59"/>
        <v>-9000</v>
      </c>
      <c r="AW92" s="18">
        <f t="shared" si="59"/>
        <v>-9000</v>
      </c>
      <c r="AX92" s="18">
        <f t="shared" si="59"/>
        <v>-9000</v>
      </c>
      <c r="AY92" s="18">
        <f t="shared" si="59"/>
        <v>-9000</v>
      </c>
      <c r="AZ92" s="18">
        <f t="shared" si="59"/>
        <v>-9000</v>
      </c>
      <c r="BA92" s="18">
        <f t="shared" si="59"/>
        <v>-9000</v>
      </c>
      <c r="BB92" s="18">
        <f t="shared" si="59"/>
        <v>-9000</v>
      </c>
      <c r="BC92" s="18">
        <f t="shared" si="59"/>
        <v>-9000</v>
      </c>
      <c r="BD92" s="18">
        <f t="shared" si="59"/>
        <v>-9000</v>
      </c>
      <c r="BE92" s="18">
        <f t="shared" si="59"/>
        <v>-9000</v>
      </c>
      <c r="BF92" s="18">
        <f t="shared" si="59"/>
        <v>-9000</v>
      </c>
      <c r="BG92" s="18">
        <f t="shared" si="59"/>
        <v>-9000</v>
      </c>
      <c r="BH92" s="18">
        <f t="shared" si="59"/>
        <v>-9750</v>
      </c>
      <c r="BI92" s="18">
        <f t="shared" si="59"/>
        <v>-9750</v>
      </c>
      <c r="BJ92" s="18">
        <f t="shared" si="59"/>
        <v>-9750</v>
      </c>
      <c r="BK92" s="18">
        <f t="shared" si="59"/>
        <v>-9750</v>
      </c>
      <c r="BL92" s="18">
        <f t="shared" si="59"/>
        <v>-9750</v>
      </c>
      <c r="BM92" s="18">
        <f t="shared" si="59"/>
        <v>-9750</v>
      </c>
      <c r="BN92" s="18">
        <f t="shared" si="59"/>
        <v>-9750</v>
      </c>
      <c r="BO92" s="18">
        <f t="shared" si="59"/>
        <v>-9750</v>
      </c>
      <c r="BP92" s="18">
        <f t="shared" si="59"/>
        <v>-9750</v>
      </c>
      <c r="BQ92" s="18">
        <f t="shared" si="59"/>
        <v>-9750</v>
      </c>
      <c r="BR92" s="18">
        <f t="shared" si="59"/>
        <v>-9750</v>
      </c>
    </row>
    <row r="93" spans="3:70" x14ac:dyDescent="0.25">
      <c r="C93" s="1" t="str">
        <f>C84&amp;" c/f"</f>
        <v>Debtors c/f</v>
      </c>
      <c r="V93" s="8">
        <v>5000</v>
      </c>
      <c r="W93" s="18">
        <f t="shared" ref="W93:BR93" si="60">SUM(IF(W91=0,0,MIN(W$86,MAX(W88,0))*W91/W$86),IF(V91=0,0,MIN(V$86,MAX(W88-W$86,0))*V91/V$86),IF(U91=0,0,MIN(U$86,MAX(W88-W$86-V$86,0))*U91/U$86),IF(T91=0,0,MIN(T$86,MAX(W88-W$86-V$86-U$86,0))*T91/T$86),IF(S91=0,0,MIN(S$86,MAX(W88-W$86-V$86-U$86-T$86,0))*S91/S$86),IF(R91=0,0,MIN(R$86,MAX(W88-W$86-V$86-U$86-T$86-S$86,0))*R91/R$86))</f>
        <v>7500</v>
      </c>
      <c r="X93" s="18">
        <f t="shared" si="60"/>
        <v>7500</v>
      </c>
      <c r="Y93" s="18">
        <f t="shared" si="60"/>
        <v>7500</v>
      </c>
      <c r="Z93" s="18">
        <f t="shared" si="60"/>
        <v>7500</v>
      </c>
      <c r="AA93" s="18">
        <f t="shared" si="60"/>
        <v>7500</v>
      </c>
      <c r="AB93" s="18">
        <f t="shared" si="60"/>
        <v>7500</v>
      </c>
      <c r="AC93" s="18">
        <f t="shared" si="60"/>
        <v>7500</v>
      </c>
      <c r="AD93" s="18">
        <f t="shared" si="60"/>
        <v>7500</v>
      </c>
      <c r="AE93" s="18">
        <f t="shared" si="60"/>
        <v>7500</v>
      </c>
      <c r="AF93" s="18">
        <f t="shared" si="60"/>
        <v>7500</v>
      </c>
      <c r="AG93" s="18">
        <f t="shared" si="60"/>
        <v>7500</v>
      </c>
      <c r="AH93" s="18">
        <f t="shared" si="60"/>
        <v>7500</v>
      </c>
      <c r="AI93" s="18">
        <f t="shared" si="60"/>
        <v>8416.6666666666661</v>
      </c>
      <c r="AJ93" s="18">
        <f t="shared" si="60"/>
        <v>8416.6666666666661</v>
      </c>
      <c r="AK93" s="18">
        <f t="shared" si="60"/>
        <v>8416.6666666666661</v>
      </c>
      <c r="AL93" s="18">
        <f t="shared" si="60"/>
        <v>8416.6666666666661</v>
      </c>
      <c r="AM93" s="18">
        <f t="shared" si="60"/>
        <v>8416.6666666666661</v>
      </c>
      <c r="AN93" s="18">
        <f t="shared" si="60"/>
        <v>8416.6666666666661</v>
      </c>
      <c r="AO93" s="18">
        <f t="shared" si="60"/>
        <v>8416.6666666666661</v>
      </c>
      <c r="AP93" s="18">
        <f t="shared" si="60"/>
        <v>8416.6666666666661</v>
      </c>
      <c r="AQ93" s="18">
        <f t="shared" si="60"/>
        <v>8416.6666666666661</v>
      </c>
      <c r="AR93" s="18">
        <f t="shared" si="60"/>
        <v>8416.6666666666661</v>
      </c>
      <c r="AS93" s="18">
        <f t="shared" si="60"/>
        <v>8416.6666666666661</v>
      </c>
      <c r="AT93" s="18">
        <f t="shared" si="60"/>
        <v>8416.6666666666661</v>
      </c>
      <c r="AU93" s="18">
        <f t="shared" si="60"/>
        <v>9000</v>
      </c>
      <c r="AV93" s="18">
        <f t="shared" si="60"/>
        <v>9000</v>
      </c>
      <c r="AW93" s="18">
        <f t="shared" si="60"/>
        <v>9000</v>
      </c>
      <c r="AX93" s="18">
        <f t="shared" si="60"/>
        <v>9000</v>
      </c>
      <c r="AY93" s="18">
        <f t="shared" si="60"/>
        <v>9000</v>
      </c>
      <c r="AZ93" s="18">
        <f t="shared" si="60"/>
        <v>9000</v>
      </c>
      <c r="BA93" s="18">
        <f t="shared" si="60"/>
        <v>9000</v>
      </c>
      <c r="BB93" s="18">
        <f t="shared" si="60"/>
        <v>9000</v>
      </c>
      <c r="BC93" s="18">
        <f t="shared" si="60"/>
        <v>9000</v>
      </c>
      <c r="BD93" s="18">
        <f t="shared" si="60"/>
        <v>9000</v>
      </c>
      <c r="BE93" s="18">
        <f t="shared" si="60"/>
        <v>9000</v>
      </c>
      <c r="BF93" s="18">
        <f t="shared" si="60"/>
        <v>9000</v>
      </c>
      <c r="BG93" s="18">
        <f t="shared" si="60"/>
        <v>9750</v>
      </c>
      <c r="BH93" s="18">
        <f t="shared" si="60"/>
        <v>9750</v>
      </c>
      <c r="BI93" s="18">
        <f t="shared" si="60"/>
        <v>9750</v>
      </c>
      <c r="BJ93" s="18">
        <f t="shared" si="60"/>
        <v>9750</v>
      </c>
      <c r="BK93" s="18">
        <f t="shared" si="60"/>
        <v>9750</v>
      </c>
      <c r="BL93" s="18">
        <f t="shared" si="60"/>
        <v>9750</v>
      </c>
      <c r="BM93" s="18">
        <f t="shared" si="60"/>
        <v>9750</v>
      </c>
      <c r="BN93" s="18">
        <f t="shared" si="60"/>
        <v>9750</v>
      </c>
      <c r="BO93" s="18">
        <f t="shared" si="60"/>
        <v>9750</v>
      </c>
      <c r="BP93" s="18">
        <f t="shared" si="60"/>
        <v>9750</v>
      </c>
      <c r="BQ93" s="18">
        <f t="shared" si="60"/>
        <v>9750</v>
      </c>
      <c r="BR93" s="18">
        <f t="shared" si="60"/>
        <v>9750</v>
      </c>
    </row>
    <row r="95" spans="3:70" s="7" customFormat="1" x14ac:dyDescent="0.25">
      <c r="C95" s="7" t="s">
        <v>72</v>
      </c>
      <c r="T95" s="16"/>
    </row>
    <row r="97" spans="3:70" x14ac:dyDescent="0.25">
      <c r="C97" s="1" t="s">
        <v>71</v>
      </c>
      <c r="W97" s="25">
        <v>30</v>
      </c>
      <c r="X97" s="25">
        <v>30</v>
      </c>
      <c r="Y97" s="25">
        <v>30</v>
      </c>
      <c r="Z97" s="25">
        <v>30</v>
      </c>
      <c r="AA97" s="25">
        <v>30</v>
      </c>
      <c r="AB97" s="25">
        <v>30</v>
      </c>
      <c r="AC97" s="25">
        <v>30</v>
      </c>
      <c r="AD97" s="25">
        <v>30</v>
      </c>
      <c r="AE97" s="25">
        <v>30</v>
      </c>
      <c r="AF97" s="25">
        <v>30</v>
      </c>
      <c r="AG97" s="25">
        <v>30</v>
      </c>
      <c r="AH97" s="25">
        <v>30</v>
      </c>
      <c r="AI97" s="25">
        <v>30</v>
      </c>
      <c r="AJ97" s="25">
        <v>30</v>
      </c>
      <c r="AK97" s="25">
        <v>30</v>
      </c>
      <c r="AL97" s="25">
        <v>30</v>
      </c>
      <c r="AM97" s="25">
        <v>30</v>
      </c>
      <c r="AN97" s="25">
        <v>30</v>
      </c>
      <c r="AO97" s="25">
        <v>30</v>
      </c>
      <c r="AP97" s="25">
        <v>30</v>
      </c>
      <c r="AQ97" s="25">
        <v>30</v>
      </c>
      <c r="AR97" s="25">
        <v>30</v>
      </c>
      <c r="AS97" s="25">
        <v>30</v>
      </c>
      <c r="AT97" s="25">
        <v>30</v>
      </c>
      <c r="AU97" s="25">
        <v>30</v>
      </c>
      <c r="AV97" s="25">
        <v>30</v>
      </c>
      <c r="AW97" s="25">
        <v>30</v>
      </c>
      <c r="AX97" s="25">
        <v>30</v>
      </c>
      <c r="AY97" s="25">
        <v>30</v>
      </c>
      <c r="AZ97" s="25">
        <v>30</v>
      </c>
      <c r="BA97" s="25">
        <v>30</v>
      </c>
      <c r="BB97" s="25">
        <v>30</v>
      </c>
      <c r="BC97" s="25">
        <v>30</v>
      </c>
      <c r="BD97" s="25">
        <v>30</v>
      </c>
      <c r="BE97" s="25">
        <v>30</v>
      </c>
      <c r="BF97" s="25">
        <v>30</v>
      </c>
      <c r="BG97" s="25">
        <v>30</v>
      </c>
      <c r="BH97" s="25">
        <v>30</v>
      </c>
      <c r="BI97" s="25">
        <v>30</v>
      </c>
      <c r="BJ97" s="25">
        <v>30</v>
      </c>
      <c r="BK97" s="25">
        <v>30</v>
      </c>
      <c r="BL97" s="25">
        <v>30</v>
      </c>
      <c r="BM97" s="25">
        <v>30</v>
      </c>
      <c r="BN97" s="25">
        <v>30</v>
      </c>
      <c r="BO97" s="25">
        <v>30</v>
      </c>
      <c r="BP97" s="25">
        <v>30</v>
      </c>
      <c r="BQ97" s="25">
        <v>30</v>
      </c>
      <c r="BR97" s="25">
        <v>30</v>
      </c>
    </row>
    <row r="99" spans="3:70" x14ac:dyDescent="0.25">
      <c r="C99" s="1" t="s">
        <v>70</v>
      </c>
      <c r="G99" s="6">
        <f>Inputs!F39</f>
        <v>45</v>
      </c>
      <c r="H99" s="6">
        <f>Inputs!G39</f>
        <v>45</v>
      </c>
      <c r="I99" s="6">
        <f>Inputs!H39</f>
        <v>45</v>
      </c>
      <c r="J99" s="6">
        <f>Inputs!I39</f>
        <v>45</v>
      </c>
      <c r="W99" s="24">
        <f t="shared" ref="W99:BR99" si="61">INDEX($G99:$J99,MATCH(W$4,$G$4:$J$4,0))</f>
        <v>45</v>
      </c>
      <c r="X99" s="24">
        <f t="shared" si="61"/>
        <v>45</v>
      </c>
      <c r="Y99" s="24">
        <f t="shared" si="61"/>
        <v>45</v>
      </c>
      <c r="Z99" s="24">
        <f t="shared" si="61"/>
        <v>45</v>
      </c>
      <c r="AA99" s="24">
        <f t="shared" si="61"/>
        <v>45</v>
      </c>
      <c r="AB99" s="24">
        <f t="shared" si="61"/>
        <v>45</v>
      </c>
      <c r="AC99" s="24">
        <f t="shared" si="61"/>
        <v>45</v>
      </c>
      <c r="AD99" s="24">
        <f t="shared" si="61"/>
        <v>45</v>
      </c>
      <c r="AE99" s="24">
        <f t="shared" si="61"/>
        <v>45</v>
      </c>
      <c r="AF99" s="24">
        <f t="shared" si="61"/>
        <v>45</v>
      </c>
      <c r="AG99" s="24">
        <f t="shared" si="61"/>
        <v>45</v>
      </c>
      <c r="AH99" s="24">
        <f t="shared" si="61"/>
        <v>45</v>
      </c>
      <c r="AI99" s="24">
        <f t="shared" si="61"/>
        <v>45</v>
      </c>
      <c r="AJ99" s="24">
        <f t="shared" si="61"/>
        <v>45</v>
      </c>
      <c r="AK99" s="24">
        <f t="shared" si="61"/>
        <v>45</v>
      </c>
      <c r="AL99" s="24">
        <f t="shared" si="61"/>
        <v>45</v>
      </c>
      <c r="AM99" s="24">
        <f t="shared" si="61"/>
        <v>45</v>
      </c>
      <c r="AN99" s="24">
        <f t="shared" si="61"/>
        <v>45</v>
      </c>
      <c r="AO99" s="24">
        <f t="shared" si="61"/>
        <v>45</v>
      </c>
      <c r="AP99" s="24">
        <f t="shared" si="61"/>
        <v>45</v>
      </c>
      <c r="AQ99" s="24">
        <f t="shared" si="61"/>
        <v>45</v>
      </c>
      <c r="AR99" s="24">
        <f t="shared" si="61"/>
        <v>45</v>
      </c>
      <c r="AS99" s="24">
        <f t="shared" si="61"/>
        <v>45</v>
      </c>
      <c r="AT99" s="24">
        <f t="shared" si="61"/>
        <v>45</v>
      </c>
      <c r="AU99" s="24">
        <f t="shared" si="61"/>
        <v>45</v>
      </c>
      <c r="AV99" s="24">
        <f t="shared" si="61"/>
        <v>45</v>
      </c>
      <c r="AW99" s="24">
        <f t="shared" si="61"/>
        <v>45</v>
      </c>
      <c r="AX99" s="24">
        <f t="shared" si="61"/>
        <v>45</v>
      </c>
      <c r="AY99" s="24">
        <f t="shared" si="61"/>
        <v>45</v>
      </c>
      <c r="AZ99" s="24">
        <f t="shared" si="61"/>
        <v>45</v>
      </c>
      <c r="BA99" s="24">
        <f t="shared" si="61"/>
        <v>45</v>
      </c>
      <c r="BB99" s="24">
        <f t="shared" si="61"/>
        <v>45</v>
      </c>
      <c r="BC99" s="24">
        <f t="shared" si="61"/>
        <v>45</v>
      </c>
      <c r="BD99" s="24">
        <f t="shared" si="61"/>
        <v>45</v>
      </c>
      <c r="BE99" s="24">
        <f t="shared" si="61"/>
        <v>45</v>
      </c>
      <c r="BF99" s="24">
        <f t="shared" si="61"/>
        <v>45</v>
      </c>
      <c r="BG99" s="24">
        <f t="shared" si="61"/>
        <v>45</v>
      </c>
      <c r="BH99" s="24">
        <f t="shared" si="61"/>
        <v>45</v>
      </c>
      <c r="BI99" s="24">
        <f t="shared" si="61"/>
        <v>45</v>
      </c>
      <c r="BJ99" s="24">
        <f t="shared" si="61"/>
        <v>45</v>
      </c>
      <c r="BK99" s="24">
        <f t="shared" si="61"/>
        <v>45</v>
      </c>
      <c r="BL99" s="24">
        <f t="shared" si="61"/>
        <v>45</v>
      </c>
      <c r="BM99" s="24">
        <f t="shared" si="61"/>
        <v>45</v>
      </c>
      <c r="BN99" s="24">
        <f t="shared" si="61"/>
        <v>45</v>
      </c>
      <c r="BO99" s="24">
        <f t="shared" si="61"/>
        <v>45</v>
      </c>
      <c r="BP99" s="24">
        <f t="shared" si="61"/>
        <v>45</v>
      </c>
      <c r="BQ99" s="24">
        <f t="shared" si="61"/>
        <v>45</v>
      </c>
      <c r="BR99" s="24">
        <f t="shared" si="61"/>
        <v>45</v>
      </c>
    </row>
    <row r="101" spans="3:70" x14ac:dyDescent="0.25">
      <c r="C101" s="1" t="str">
        <f>C95&amp;" b/f"</f>
        <v>Creditors b/f</v>
      </c>
      <c r="W101" s="6">
        <f t="shared" ref="W101:BR101" si="62">V104</f>
        <v>-10000</v>
      </c>
      <c r="X101" s="6">
        <f t="shared" si="62"/>
        <v>-7325</v>
      </c>
      <c r="Y101" s="6">
        <f t="shared" si="62"/>
        <v>-10987.5</v>
      </c>
      <c r="Z101" s="6">
        <f t="shared" si="62"/>
        <v>-10987.5</v>
      </c>
      <c r="AA101" s="6">
        <f t="shared" si="62"/>
        <v>-10987.5</v>
      </c>
      <c r="AB101" s="6">
        <f t="shared" si="62"/>
        <v>-10987.5</v>
      </c>
      <c r="AC101" s="6">
        <f t="shared" si="62"/>
        <v>-10987.5</v>
      </c>
      <c r="AD101" s="6">
        <f t="shared" si="62"/>
        <v>-10987.5</v>
      </c>
      <c r="AE101" s="6">
        <f t="shared" si="62"/>
        <v>-10987.5</v>
      </c>
      <c r="AF101" s="6">
        <f t="shared" si="62"/>
        <v>-10987.5</v>
      </c>
      <c r="AG101" s="6">
        <f t="shared" si="62"/>
        <v>-10987.5</v>
      </c>
      <c r="AH101" s="6">
        <f t="shared" si="62"/>
        <v>-10987.5</v>
      </c>
      <c r="AI101" s="6">
        <f t="shared" si="62"/>
        <v>-10987.5</v>
      </c>
      <c r="AJ101" s="6">
        <f t="shared" si="62"/>
        <v>-11271.666666666666</v>
      </c>
      <c r="AK101" s="6">
        <f t="shared" si="62"/>
        <v>-11413.75</v>
      </c>
      <c r="AL101" s="6">
        <f t="shared" si="62"/>
        <v>-11413.75</v>
      </c>
      <c r="AM101" s="6">
        <f t="shared" si="62"/>
        <v>-11413.75</v>
      </c>
      <c r="AN101" s="6">
        <f t="shared" si="62"/>
        <v>-11413.75</v>
      </c>
      <c r="AO101" s="6">
        <f t="shared" si="62"/>
        <v>-11413.75</v>
      </c>
      <c r="AP101" s="6">
        <f t="shared" si="62"/>
        <v>-11413.75</v>
      </c>
      <c r="AQ101" s="6">
        <f t="shared" si="62"/>
        <v>-11413.75</v>
      </c>
      <c r="AR101" s="6">
        <f t="shared" si="62"/>
        <v>-11413.75</v>
      </c>
      <c r="AS101" s="6">
        <f t="shared" si="62"/>
        <v>-11413.75</v>
      </c>
      <c r="AT101" s="6">
        <f t="shared" si="62"/>
        <v>-11413.75</v>
      </c>
      <c r="AU101" s="6">
        <f t="shared" si="62"/>
        <v>-11413.75</v>
      </c>
      <c r="AV101" s="6">
        <f t="shared" si="62"/>
        <v>-11594.583333333332</v>
      </c>
      <c r="AW101" s="6">
        <f t="shared" si="62"/>
        <v>-11685</v>
      </c>
      <c r="AX101" s="6">
        <f t="shared" si="62"/>
        <v>-11685</v>
      </c>
      <c r="AY101" s="6">
        <f t="shared" si="62"/>
        <v>-11685</v>
      </c>
      <c r="AZ101" s="6">
        <f t="shared" si="62"/>
        <v>-11685</v>
      </c>
      <c r="BA101" s="6">
        <f t="shared" si="62"/>
        <v>-11685</v>
      </c>
      <c r="BB101" s="6">
        <f t="shared" si="62"/>
        <v>-11685</v>
      </c>
      <c r="BC101" s="6">
        <f t="shared" si="62"/>
        <v>-11685</v>
      </c>
      <c r="BD101" s="6">
        <f t="shared" si="62"/>
        <v>-11685</v>
      </c>
      <c r="BE101" s="6">
        <f t="shared" si="62"/>
        <v>-11685</v>
      </c>
      <c r="BF101" s="6">
        <f t="shared" si="62"/>
        <v>-11685</v>
      </c>
      <c r="BG101" s="6">
        <f t="shared" si="62"/>
        <v>-11685</v>
      </c>
      <c r="BH101" s="6">
        <f t="shared" si="62"/>
        <v>-11917.5</v>
      </c>
      <c r="BI101" s="6">
        <f t="shared" si="62"/>
        <v>-12033.75</v>
      </c>
      <c r="BJ101" s="6">
        <f t="shared" si="62"/>
        <v>-12033.75</v>
      </c>
      <c r="BK101" s="6">
        <f t="shared" si="62"/>
        <v>-12033.75</v>
      </c>
      <c r="BL101" s="6">
        <f t="shared" si="62"/>
        <v>-12033.75</v>
      </c>
      <c r="BM101" s="6">
        <f t="shared" si="62"/>
        <v>-12033.75</v>
      </c>
      <c r="BN101" s="6">
        <f t="shared" si="62"/>
        <v>-12033.75</v>
      </c>
      <c r="BO101" s="6">
        <f t="shared" si="62"/>
        <v>-12033.75</v>
      </c>
      <c r="BP101" s="6">
        <f t="shared" si="62"/>
        <v>-12033.75</v>
      </c>
      <c r="BQ101" s="6">
        <f t="shared" si="62"/>
        <v>-12033.75</v>
      </c>
      <c r="BR101" s="6">
        <f t="shared" si="62"/>
        <v>-12033.75</v>
      </c>
    </row>
    <row r="102" spans="3:70" x14ac:dyDescent="0.25">
      <c r="C102" s="1" t="s">
        <v>69</v>
      </c>
      <c r="W102" s="19">
        <f t="shared" ref="W102:BR102" si="63">W46+W69</f>
        <v>-7325</v>
      </c>
      <c r="X102" s="19">
        <f t="shared" si="63"/>
        <v>-7325</v>
      </c>
      <c r="Y102" s="19">
        <f t="shared" si="63"/>
        <v>-7325</v>
      </c>
      <c r="Z102" s="19">
        <f t="shared" si="63"/>
        <v>-7325</v>
      </c>
      <c r="AA102" s="19">
        <f t="shared" si="63"/>
        <v>-7325</v>
      </c>
      <c r="AB102" s="19">
        <f t="shared" si="63"/>
        <v>-7325</v>
      </c>
      <c r="AC102" s="19">
        <f t="shared" si="63"/>
        <v>-7325</v>
      </c>
      <c r="AD102" s="19">
        <f t="shared" si="63"/>
        <v>-7325</v>
      </c>
      <c r="AE102" s="19">
        <f t="shared" si="63"/>
        <v>-7325</v>
      </c>
      <c r="AF102" s="19">
        <f t="shared" si="63"/>
        <v>-7325</v>
      </c>
      <c r="AG102" s="19">
        <f t="shared" si="63"/>
        <v>-7325</v>
      </c>
      <c r="AH102" s="19">
        <f t="shared" si="63"/>
        <v>-7325</v>
      </c>
      <c r="AI102" s="19">
        <f t="shared" si="63"/>
        <v>-7609.1666666666661</v>
      </c>
      <c r="AJ102" s="19">
        <f t="shared" si="63"/>
        <v>-7609.1666666666661</v>
      </c>
      <c r="AK102" s="19">
        <f t="shared" si="63"/>
        <v>-7609.1666666666661</v>
      </c>
      <c r="AL102" s="19">
        <f t="shared" si="63"/>
        <v>-7609.1666666666661</v>
      </c>
      <c r="AM102" s="19">
        <f t="shared" si="63"/>
        <v>-7609.1666666666661</v>
      </c>
      <c r="AN102" s="19">
        <f t="shared" si="63"/>
        <v>-7609.1666666666661</v>
      </c>
      <c r="AO102" s="19">
        <f t="shared" si="63"/>
        <v>-7609.1666666666661</v>
      </c>
      <c r="AP102" s="19">
        <f t="shared" si="63"/>
        <v>-7609.1666666666661</v>
      </c>
      <c r="AQ102" s="19">
        <f t="shared" si="63"/>
        <v>-7609.1666666666661</v>
      </c>
      <c r="AR102" s="19">
        <f t="shared" si="63"/>
        <v>-7609.1666666666661</v>
      </c>
      <c r="AS102" s="19">
        <f t="shared" si="63"/>
        <v>-7609.1666666666661</v>
      </c>
      <c r="AT102" s="19">
        <f t="shared" si="63"/>
        <v>-7609.1666666666661</v>
      </c>
      <c r="AU102" s="19">
        <f t="shared" si="63"/>
        <v>-7790</v>
      </c>
      <c r="AV102" s="19">
        <f t="shared" si="63"/>
        <v>-7790</v>
      </c>
      <c r="AW102" s="19">
        <f t="shared" si="63"/>
        <v>-7790</v>
      </c>
      <c r="AX102" s="19">
        <f t="shared" si="63"/>
        <v>-7790</v>
      </c>
      <c r="AY102" s="19">
        <f t="shared" si="63"/>
        <v>-7790</v>
      </c>
      <c r="AZ102" s="19">
        <f t="shared" si="63"/>
        <v>-7790</v>
      </c>
      <c r="BA102" s="19">
        <f t="shared" si="63"/>
        <v>-7790</v>
      </c>
      <c r="BB102" s="19">
        <f t="shared" si="63"/>
        <v>-7790</v>
      </c>
      <c r="BC102" s="19">
        <f t="shared" si="63"/>
        <v>-7790</v>
      </c>
      <c r="BD102" s="19">
        <f t="shared" si="63"/>
        <v>-7790</v>
      </c>
      <c r="BE102" s="19">
        <f t="shared" si="63"/>
        <v>-7790</v>
      </c>
      <c r="BF102" s="19">
        <f t="shared" si="63"/>
        <v>-7790</v>
      </c>
      <c r="BG102" s="19">
        <f t="shared" si="63"/>
        <v>-8022.5</v>
      </c>
      <c r="BH102" s="19">
        <f t="shared" si="63"/>
        <v>-8022.5</v>
      </c>
      <c r="BI102" s="19">
        <f t="shared" si="63"/>
        <v>-8022.5</v>
      </c>
      <c r="BJ102" s="19">
        <f t="shared" si="63"/>
        <v>-8022.5</v>
      </c>
      <c r="BK102" s="19">
        <f t="shared" si="63"/>
        <v>-8022.5</v>
      </c>
      <c r="BL102" s="19">
        <f t="shared" si="63"/>
        <v>-8022.5</v>
      </c>
      <c r="BM102" s="19">
        <f t="shared" si="63"/>
        <v>-8022.5</v>
      </c>
      <c r="BN102" s="19">
        <f t="shared" si="63"/>
        <v>-8022.5</v>
      </c>
      <c r="BO102" s="19">
        <f t="shared" si="63"/>
        <v>-8022.5</v>
      </c>
      <c r="BP102" s="19">
        <f t="shared" si="63"/>
        <v>-8022.5</v>
      </c>
      <c r="BQ102" s="19">
        <f t="shared" si="63"/>
        <v>-8022.5</v>
      </c>
      <c r="BR102" s="19">
        <f t="shared" si="63"/>
        <v>-8022.5</v>
      </c>
    </row>
    <row r="103" spans="3:70" x14ac:dyDescent="0.25">
      <c r="C103" s="1" t="s">
        <v>56</v>
      </c>
      <c r="W103" s="18">
        <f t="shared" ref="W103:BR103" si="64">-(W101+W102-W104)</f>
        <v>10000</v>
      </c>
      <c r="X103" s="18">
        <f t="shared" si="64"/>
        <v>3662.5</v>
      </c>
      <c r="Y103" s="18">
        <f t="shared" si="64"/>
        <v>7325</v>
      </c>
      <c r="Z103" s="18">
        <f t="shared" si="64"/>
        <v>7325</v>
      </c>
      <c r="AA103" s="18">
        <f t="shared" si="64"/>
        <v>7325</v>
      </c>
      <c r="AB103" s="18">
        <f t="shared" si="64"/>
        <v>7325</v>
      </c>
      <c r="AC103" s="18">
        <f t="shared" si="64"/>
        <v>7325</v>
      </c>
      <c r="AD103" s="18">
        <f t="shared" si="64"/>
        <v>7325</v>
      </c>
      <c r="AE103" s="18">
        <f t="shared" si="64"/>
        <v>7325</v>
      </c>
      <c r="AF103" s="18">
        <f t="shared" si="64"/>
        <v>7325</v>
      </c>
      <c r="AG103" s="18">
        <f t="shared" si="64"/>
        <v>7325</v>
      </c>
      <c r="AH103" s="18">
        <f t="shared" si="64"/>
        <v>7325</v>
      </c>
      <c r="AI103" s="18">
        <f t="shared" si="64"/>
        <v>7324.9999999999982</v>
      </c>
      <c r="AJ103" s="18">
        <f t="shared" si="64"/>
        <v>7467.0833333333321</v>
      </c>
      <c r="AK103" s="18">
        <f t="shared" si="64"/>
        <v>7609.1666666666642</v>
      </c>
      <c r="AL103" s="18">
        <f t="shared" si="64"/>
        <v>7609.1666666666642</v>
      </c>
      <c r="AM103" s="18">
        <f t="shared" si="64"/>
        <v>7609.1666666666642</v>
      </c>
      <c r="AN103" s="18">
        <f t="shared" si="64"/>
        <v>7609.1666666666642</v>
      </c>
      <c r="AO103" s="18">
        <f t="shared" si="64"/>
        <v>7609.1666666666642</v>
      </c>
      <c r="AP103" s="18">
        <f t="shared" si="64"/>
        <v>7609.1666666666642</v>
      </c>
      <c r="AQ103" s="18">
        <f t="shared" si="64"/>
        <v>7609.1666666666642</v>
      </c>
      <c r="AR103" s="18">
        <f t="shared" si="64"/>
        <v>7609.1666666666642</v>
      </c>
      <c r="AS103" s="18">
        <f t="shared" si="64"/>
        <v>7609.1666666666642</v>
      </c>
      <c r="AT103" s="18">
        <f t="shared" si="64"/>
        <v>7609.1666666666642</v>
      </c>
      <c r="AU103" s="18">
        <f t="shared" si="64"/>
        <v>7609.1666666666679</v>
      </c>
      <c r="AV103" s="18">
        <f t="shared" si="64"/>
        <v>7699.5833333333321</v>
      </c>
      <c r="AW103" s="18">
        <f t="shared" si="64"/>
        <v>7790</v>
      </c>
      <c r="AX103" s="18">
        <f t="shared" si="64"/>
        <v>7790</v>
      </c>
      <c r="AY103" s="18">
        <f t="shared" si="64"/>
        <v>7790</v>
      </c>
      <c r="AZ103" s="18">
        <f t="shared" si="64"/>
        <v>7790</v>
      </c>
      <c r="BA103" s="18">
        <f t="shared" si="64"/>
        <v>7790</v>
      </c>
      <c r="BB103" s="18">
        <f t="shared" si="64"/>
        <v>7790</v>
      </c>
      <c r="BC103" s="18">
        <f t="shared" si="64"/>
        <v>7790</v>
      </c>
      <c r="BD103" s="18">
        <f t="shared" si="64"/>
        <v>7790</v>
      </c>
      <c r="BE103" s="18">
        <f t="shared" si="64"/>
        <v>7790</v>
      </c>
      <c r="BF103" s="18">
        <f t="shared" si="64"/>
        <v>7790</v>
      </c>
      <c r="BG103" s="18">
        <f t="shared" si="64"/>
        <v>7790</v>
      </c>
      <c r="BH103" s="18">
        <f t="shared" si="64"/>
        <v>7906.25</v>
      </c>
      <c r="BI103" s="18">
        <f t="shared" si="64"/>
        <v>8022.5</v>
      </c>
      <c r="BJ103" s="18">
        <f t="shared" si="64"/>
        <v>8022.5</v>
      </c>
      <c r="BK103" s="18">
        <f t="shared" si="64"/>
        <v>8022.5</v>
      </c>
      <c r="BL103" s="18">
        <f t="shared" si="64"/>
        <v>8022.5</v>
      </c>
      <c r="BM103" s="18">
        <f t="shared" si="64"/>
        <v>8022.5</v>
      </c>
      <c r="BN103" s="18">
        <f t="shared" si="64"/>
        <v>8022.5</v>
      </c>
      <c r="BO103" s="18">
        <f t="shared" si="64"/>
        <v>8022.5</v>
      </c>
      <c r="BP103" s="18">
        <f t="shared" si="64"/>
        <v>8022.5</v>
      </c>
      <c r="BQ103" s="18">
        <f t="shared" si="64"/>
        <v>8022.5</v>
      </c>
      <c r="BR103" s="18">
        <f t="shared" si="64"/>
        <v>8022.5</v>
      </c>
    </row>
    <row r="104" spans="3:70" x14ac:dyDescent="0.25">
      <c r="C104" s="1" t="str">
        <f>C95&amp;" c/f"</f>
        <v>Creditors c/f</v>
      </c>
      <c r="V104" s="8">
        <v>-10000</v>
      </c>
      <c r="W104" s="18">
        <f t="shared" ref="W104:BR104" si="65">SUM(IF(W102=0,0,MIN(W$97,MAX(W99,0))*W102/W$97),IF(V102=0,0,MIN(V$97,MAX(W99-W$97,0))*V102/V$97),IF(U102=0,0,MIN(U$97,MAX(W99-W$97-V$97,0))*U102/U$97),IF(T102=0,0,MIN(T$97,MAX(W99-W$97-V$97-U$97,0))*T102/T$97),IF(S102=0,0,MIN(S$97,MAX(W99-W$97-V$97-U$97-T$97,0))*S102/S$97),IF(R102=0,0,MIN(R$97,MAX(W99-W$97-V$97-U$97-T$97-S$97,0))*R102/R$97))</f>
        <v>-7325</v>
      </c>
      <c r="X104" s="18">
        <f t="shared" si="65"/>
        <v>-10987.5</v>
      </c>
      <c r="Y104" s="18">
        <f t="shared" si="65"/>
        <v>-10987.5</v>
      </c>
      <c r="Z104" s="18">
        <f t="shared" si="65"/>
        <v>-10987.5</v>
      </c>
      <c r="AA104" s="18">
        <f t="shared" si="65"/>
        <v>-10987.5</v>
      </c>
      <c r="AB104" s="18">
        <f t="shared" si="65"/>
        <v>-10987.5</v>
      </c>
      <c r="AC104" s="18">
        <f t="shared" si="65"/>
        <v>-10987.5</v>
      </c>
      <c r="AD104" s="18">
        <f t="shared" si="65"/>
        <v>-10987.5</v>
      </c>
      <c r="AE104" s="18">
        <f t="shared" si="65"/>
        <v>-10987.5</v>
      </c>
      <c r="AF104" s="18">
        <f t="shared" si="65"/>
        <v>-10987.5</v>
      </c>
      <c r="AG104" s="18">
        <f t="shared" si="65"/>
        <v>-10987.5</v>
      </c>
      <c r="AH104" s="18">
        <f t="shared" si="65"/>
        <v>-10987.5</v>
      </c>
      <c r="AI104" s="18">
        <f t="shared" si="65"/>
        <v>-11271.666666666666</v>
      </c>
      <c r="AJ104" s="18">
        <f t="shared" si="65"/>
        <v>-11413.75</v>
      </c>
      <c r="AK104" s="18">
        <f t="shared" si="65"/>
        <v>-11413.75</v>
      </c>
      <c r="AL104" s="18">
        <f t="shared" si="65"/>
        <v>-11413.75</v>
      </c>
      <c r="AM104" s="18">
        <f t="shared" si="65"/>
        <v>-11413.75</v>
      </c>
      <c r="AN104" s="18">
        <f t="shared" si="65"/>
        <v>-11413.75</v>
      </c>
      <c r="AO104" s="18">
        <f t="shared" si="65"/>
        <v>-11413.75</v>
      </c>
      <c r="AP104" s="18">
        <f t="shared" si="65"/>
        <v>-11413.75</v>
      </c>
      <c r="AQ104" s="18">
        <f t="shared" si="65"/>
        <v>-11413.75</v>
      </c>
      <c r="AR104" s="18">
        <f t="shared" si="65"/>
        <v>-11413.75</v>
      </c>
      <c r="AS104" s="18">
        <f t="shared" si="65"/>
        <v>-11413.75</v>
      </c>
      <c r="AT104" s="18">
        <f t="shared" si="65"/>
        <v>-11413.75</v>
      </c>
      <c r="AU104" s="18">
        <f t="shared" si="65"/>
        <v>-11594.583333333332</v>
      </c>
      <c r="AV104" s="18">
        <f t="shared" si="65"/>
        <v>-11685</v>
      </c>
      <c r="AW104" s="18">
        <f t="shared" si="65"/>
        <v>-11685</v>
      </c>
      <c r="AX104" s="18">
        <f t="shared" si="65"/>
        <v>-11685</v>
      </c>
      <c r="AY104" s="18">
        <f t="shared" si="65"/>
        <v>-11685</v>
      </c>
      <c r="AZ104" s="18">
        <f t="shared" si="65"/>
        <v>-11685</v>
      </c>
      <c r="BA104" s="18">
        <f t="shared" si="65"/>
        <v>-11685</v>
      </c>
      <c r="BB104" s="18">
        <f t="shared" si="65"/>
        <v>-11685</v>
      </c>
      <c r="BC104" s="18">
        <f t="shared" si="65"/>
        <v>-11685</v>
      </c>
      <c r="BD104" s="18">
        <f t="shared" si="65"/>
        <v>-11685</v>
      </c>
      <c r="BE104" s="18">
        <f t="shared" si="65"/>
        <v>-11685</v>
      </c>
      <c r="BF104" s="18">
        <f t="shared" si="65"/>
        <v>-11685</v>
      </c>
      <c r="BG104" s="18">
        <f t="shared" si="65"/>
        <v>-11917.5</v>
      </c>
      <c r="BH104" s="18">
        <f t="shared" si="65"/>
        <v>-12033.75</v>
      </c>
      <c r="BI104" s="18">
        <f t="shared" si="65"/>
        <v>-12033.75</v>
      </c>
      <c r="BJ104" s="18">
        <f t="shared" si="65"/>
        <v>-12033.75</v>
      </c>
      <c r="BK104" s="18">
        <f t="shared" si="65"/>
        <v>-12033.75</v>
      </c>
      <c r="BL104" s="18">
        <f t="shared" si="65"/>
        <v>-12033.75</v>
      </c>
      <c r="BM104" s="18">
        <f t="shared" si="65"/>
        <v>-12033.75</v>
      </c>
      <c r="BN104" s="18">
        <f t="shared" si="65"/>
        <v>-12033.75</v>
      </c>
      <c r="BO104" s="18">
        <f t="shared" si="65"/>
        <v>-12033.75</v>
      </c>
      <c r="BP104" s="18">
        <f t="shared" si="65"/>
        <v>-12033.75</v>
      </c>
      <c r="BQ104" s="18">
        <f t="shared" si="65"/>
        <v>-12033.75</v>
      </c>
      <c r="BR104" s="18">
        <f t="shared" si="65"/>
        <v>-12033.75</v>
      </c>
    </row>
    <row r="106" spans="3:70" s="7" customFormat="1" x14ac:dyDescent="0.25">
      <c r="C106" s="7" t="s">
        <v>6</v>
      </c>
      <c r="T106" s="16"/>
    </row>
    <row r="108" spans="3:70" x14ac:dyDescent="0.25">
      <c r="C108" s="1" t="s">
        <v>68</v>
      </c>
      <c r="G108" s="6">
        <f>Inputs!F43</f>
        <v>0</v>
      </c>
    </row>
    <row r="109" spans="3:70" x14ac:dyDescent="0.25">
      <c r="C109" s="1" t="s">
        <v>67</v>
      </c>
      <c r="G109" s="23">
        <f>Inputs!F45</f>
        <v>44957</v>
      </c>
      <c r="W109" s="18">
        <f t="shared" ref="W109:BR109" si="66">IF(W6=$G$109,DATEDIF($G$109,$G$110,"M")+1,0)</f>
        <v>24</v>
      </c>
      <c r="X109" s="18">
        <f t="shared" si="66"/>
        <v>0</v>
      </c>
      <c r="Y109" s="18">
        <f t="shared" si="66"/>
        <v>0</v>
      </c>
      <c r="Z109" s="18">
        <f t="shared" si="66"/>
        <v>0</v>
      </c>
      <c r="AA109" s="18">
        <f t="shared" si="66"/>
        <v>0</v>
      </c>
      <c r="AB109" s="18">
        <f t="shared" si="66"/>
        <v>0</v>
      </c>
      <c r="AC109" s="18">
        <f t="shared" si="66"/>
        <v>0</v>
      </c>
      <c r="AD109" s="18">
        <f t="shared" si="66"/>
        <v>0</v>
      </c>
      <c r="AE109" s="18">
        <f t="shared" si="66"/>
        <v>0</v>
      </c>
      <c r="AF109" s="18">
        <f t="shared" si="66"/>
        <v>0</v>
      </c>
      <c r="AG109" s="18">
        <f t="shared" si="66"/>
        <v>0</v>
      </c>
      <c r="AH109" s="18">
        <f t="shared" si="66"/>
        <v>0</v>
      </c>
      <c r="AI109" s="18">
        <f t="shared" si="66"/>
        <v>0</v>
      </c>
      <c r="AJ109" s="18">
        <f t="shared" si="66"/>
        <v>0</v>
      </c>
      <c r="AK109" s="18">
        <f t="shared" si="66"/>
        <v>0</v>
      </c>
      <c r="AL109" s="18">
        <f t="shared" si="66"/>
        <v>0</v>
      </c>
      <c r="AM109" s="18">
        <f t="shared" si="66"/>
        <v>0</v>
      </c>
      <c r="AN109" s="18">
        <f t="shared" si="66"/>
        <v>0</v>
      </c>
      <c r="AO109" s="18">
        <f t="shared" si="66"/>
        <v>0</v>
      </c>
      <c r="AP109" s="18">
        <f t="shared" si="66"/>
        <v>0</v>
      </c>
      <c r="AQ109" s="18">
        <f t="shared" si="66"/>
        <v>0</v>
      </c>
      <c r="AR109" s="18">
        <f t="shared" si="66"/>
        <v>0</v>
      </c>
      <c r="AS109" s="18">
        <f t="shared" si="66"/>
        <v>0</v>
      </c>
      <c r="AT109" s="18">
        <f t="shared" si="66"/>
        <v>0</v>
      </c>
      <c r="AU109" s="18">
        <f t="shared" si="66"/>
        <v>0</v>
      </c>
      <c r="AV109" s="18">
        <f t="shared" si="66"/>
        <v>0</v>
      </c>
      <c r="AW109" s="18">
        <f t="shared" si="66"/>
        <v>0</v>
      </c>
      <c r="AX109" s="18">
        <f t="shared" si="66"/>
        <v>0</v>
      </c>
      <c r="AY109" s="18">
        <f t="shared" si="66"/>
        <v>0</v>
      </c>
      <c r="AZ109" s="18">
        <f t="shared" si="66"/>
        <v>0</v>
      </c>
      <c r="BA109" s="18">
        <f t="shared" si="66"/>
        <v>0</v>
      </c>
      <c r="BB109" s="18">
        <f t="shared" si="66"/>
        <v>0</v>
      </c>
      <c r="BC109" s="18">
        <f t="shared" si="66"/>
        <v>0</v>
      </c>
      <c r="BD109" s="18">
        <f t="shared" si="66"/>
        <v>0</v>
      </c>
      <c r="BE109" s="18">
        <f t="shared" si="66"/>
        <v>0</v>
      </c>
      <c r="BF109" s="18">
        <f t="shared" si="66"/>
        <v>0</v>
      </c>
      <c r="BG109" s="18">
        <f t="shared" si="66"/>
        <v>0</v>
      </c>
      <c r="BH109" s="18">
        <f t="shared" si="66"/>
        <v>0</v>
      </c>
      <c r="BI109" s="18">
        <f t="shared" si="66"/>
        <v>0</v>
      </c>
      <c r="BJ109" s="18">
        <f t="shared" si="66"/>
        <v>0</v>
      </c>
      <c r="BK109" s="18">
        <f t="shared" si="66"/>
        <v>0</v>
      </c>
      <c r="BL109" s="18">
        <f t="shared" si="66"/>
        <v>0</v>
      </c>
      <c r="BM109" s="18">
        <f t="shared" si="66"/>
        <v>0</v>
      </c>
      <c r="BN109" s="18">
        <f t="shared" si="66"/>
        <v>0</v>
      </c>
      <c r="BO109" s="18">
        <f t="shared" si="66"/>
        <v>0</v>
      </c>
      <c r="BP109" s="18">
        <f t="shared" si="66"/>
        <v>0</v>
      </c>
      <c r="BQ109" s="18">
        <f t="shared" si="66"/>
        <v>0</v>
      </c>
      <c r="BR109" s="18">
        <f t="shared" si="66"/>
        <v>0</v>
      </c>
    </row>
    <row r="110" spans="3:70" x14ac:dyDescent="0.25">
      <c r="C110" s="1" t="s">
        <v>2</v>
      </c>
      <c r="G110" s="23">
        <f>Inputs!F47</f>
        <v>45657</v>
      </c>
    </row>
    <row r="112" spans="3:70" x14ac:dyDescent="0.25">
      <c r="C112" s="1" t="s">
        <v>66</v>
      </c>
      <c r="W112" s="18">
        <f t="shared" ref="W112:BR112" si="67">IF(W6=$G$109,W109,IF(W6&gt;$G$109,MAX(V112-1,0),0))</f>
        <v>24</v>
      </c>
      <c r="X112" s="18">
        <f t="shared" si="67"/>
        <v>23</v>
      </c>
      <c r="Y112" s="18">
        <f t="shared" si="67"/>
        <v>22</v>
      </c>
      <c r="Z112" s="18">
        <f t="shared" si="67"/>
        <v>21</v>
      </c>
      <c r="AA112" s="18">
        <f t="shared" si="67"/>
        <v>20</v>
      </c>
      <c r="AB112" s="18">
        <f t="shared" si="67"/>
        <v>19</v>
      </c>
      <c r="AC112" s="18">
        <f t="shared" si="67"/>
        <v>18</v>
      </c>
      <c r="AD112" s="18">
        <f t="shared" si="67"/>
        <v>17</v>
      </c>
      <c r="AE112" s="18">
        <f t="shared" si="67"/>
        <v>16</v>
      </c>
      <c r="AF112" s="18">
        <f t="shared" si="67"/>
        <v>15</v>
      </c>
      <c r="AG112" s="18">
        <f t="shared" si="67"/>
        <v>14</v>
      </c>
      <c r="AH112" s="18">
        <f t="shared" si="67"/>
        <v>13</v>
      </c>
      <c r="AI112" s="18">
        <f t="shared" si="67"/>
        <v>12</v>
      </c>
      <c r="AJ112" s="18">
        <f t="shared" si="67"/>
        <v>11</v>
      </c>
      <c r="AK112" s="18">
        <f t="shared" si="67"/>
        <v>10</v>
      </c>
      <c r="AL112" s="18">
        <f t="shared" si="67"/>
        <v>9</v>
      </c>
      <c r="AM112" s="18">
        <f t="shared" si="67"/>
        <v>8</v>
      </c>
      <c r="AN112" s="18">
        <f t="shared" si="67"/>
        <v>7</v>
      </c>
      <c r="AO112" s="18">
        <f t="shared" si="67"/>
        <v>6</v>
      </c>
      <c r="AP112" s="18">
        <f t="shared" si="67"/>
        <v>5</v>
      </c>
      <c r="AQ112" s="18">
        <f t="shared" si="67"/>
        <v>4</v>
      </c>
      <c r="AR112" s="18">
        <f t="shared" si="67"/>
        <v>3</v>
      </c>
      <c r="AS112" s="18">
        <f t="shared" si="67"/>
        <v>2</v>
      </c>
      <c r="AT112" s="18">
        <f t="shared" si="67"/>
        <v>1</v>
      </c>
      <c r="AU112" s="18">
        <f t="shared" si="67"/>
        <v>0</v>
      </c>
      <c r="AV112" s="18">
        <f t="shared" si="67"/>
        <v>0</v>
      </c>
      <c r="AW112" s="18">
        <f t="shared" si="67"/>
        <v>0</v>
      </c>
      <c r="AX112" s="18">
        <f t="shared" si="67"/>
        <v>0</v>
      </c>
      <c r="AY112" s="18">
        <f t="shared" si="67"/>
        <v>0</v>
      </c>
      <c r="AZ112" s="18">
        <f t="shared" si="67"/>
        <v>0</v>
      </c>
      <c r="BA112" s="18">
        <f t="shared" si="67"/>
        <v>0</v>
      </c>
      <c r="BB112" s="18">
        <f t="shared" si="67"/>
        <v>0</v>
      </c>
      <c r="BC112" s="18">
        <f t="shared" si="67"/>
        <v>0</v>
      </c>
      <c r="BD112" s="18">
        <f t="shared" si="67"/>
        <v>0</v>
      </c>
      <c r="BE112" s="18">
        <f t="shared" si="67"/>
        <v>0</v>
      </c>
      <c r="BF112" s="18">
        <f t="shared" si="67"/>
        <v>0</v>
      </c>
      <c r="BG112" s="18">
        <f t="shared" si="67"/>
        <v>0</v>
      </c>
      <c r="BH112" s="18">
        <f t="shared" si="67"/>
        <v>0</v>
      </c>
      <c r="BI112" s="18">
        <f t="shared" si="67"/>
        <v>0</v>
      </c>
      <c r="BJ112" s="18">
        <f t="shared" si="67"/>
        <v>0</v>
      </c>
      <c r="BK112" s="18">
        <f t="shared" si="67"/>
        <v>0</v>
      </c>
      <c r="BL112" s="18">
        <f t="shared" si="67"/>
        <v>0</v>
      </c>
      <c r="BM112" s="18">
        <f t="shared" si="67"/>
        <v>0</v>
      </c>
      <c r="BN112" s="18">
        <f t="shared" si="67"/>
        <v>0</v>
      </c>
      <c r="BO112" s="18">
        <f t="shared" si="67"/>
        <v>0</v>
      </c>
      <c r="BP112" s="18">
        <f t="shared" si="67"/>
        <v>0</v>
      </c>
      <c r="BQ112" s="18">
        <f t="shared" si="67"/>
        <v>0</v>
      </c>
      <c r="BR112" s="18">
        <f t="shared" si="67"/>
        <v>0</v>
      </c>
    </row>
    <row r="114" spans="3:70" x14ac:dyDescent="0.25">
      <c r="C114" s="1" t="s">
        <v>65</v>
      </c>
      <c r="G114" s="21">
        <f>Inputs!F49</f>
        <v>0.03</v>
      </c>
    </row>
    <row r="115" spans="3:70" x14ac:dyDescent="0.25">
      <c r="C115" s="1" t="s">
        <v>64</v>
      </c>
      <c r="W115" s="22">
        <f t="shared" ref="W115:BR115" si="68">$G$114/12</f>
        <v>2.5000000000000001E-3</v>
      </c>
      <c r="X115" s="22">
        <f t="shared" si="68"/>
        <v>2.5000000000000001E-3</v>
      </c>
      <c r="Y115" s="22">
        <f t="shared" si="68"/>
        <v>2.5000000000000001E-3</v>
      </c>
      <c r="Z115" s="22">
        <f t="shared" si="68"/>
        <v>2.5000000000000001E-3</v>
      </c>
      <c r="AA115" s="22">
        <f t="shared" si="68"/>
        <v>2.5000000000000001E-3</v>
      </c>
      <c r="AB115" s="22">
        <f t="shared" si="68"/>
        <v>2.5000000000000001E-3</v>
      </c>
      <c r="AC115" s="22">
        <f t="shared" si="68"/>
        <v>2.5000000000000001E-3</v>
      </c>
      <c r="AD115" s="22">
        <f t="shared" si="68"/>
        <v>2.5000000000000001E-3</v>
      </c>
      <c r="AE115" s="22">
        <f t="shared" si="68"/>
        <v>2.5000000000000001E-3</v>
      </c>
      <c r="AF115" s="22">
        <f t="shared" si="68"/>
        <v>2.5000000000000001E-3</v>
      </c>
      <c r="AG115" s="22">
        <f t="shared" si="68"/>
        <v>2.5000000000000001E-3</v>
      </c>
      <c r="AH115" s="22">
        <f t="shared" si="68"/>
        <v>2.5000000000000001E-3</v>
      </c>
      <c r="AI115" s="22">
        <f t="shared" si="68"/>
        <v>2.5000000000000001E-3</v>
      </c>
      <c r="AJ115" s="22">
        <f t="shared" si="68"/>
        <v>2.5000000000000001E-3</v>
      </c>
      <c r="AK115" s="22">
        <f t="shared" si="68"/>
        <v>2.5000000000000001E-3</v>
      </c>
      <c r="AL115" s="22">
        <f t="shared" si="68"/>
        <v>2.5000000000000001E-3</v>
      </c>
      <c r="AM115" s="22">
        <f t="shared" si="68"/>
        <v>2.5000000000000001E-3</v>
      </c>
      <c r="AN115" s="22">
        <f t="shared" si="68"/>
        <v>2.5000000000000001E-3</v>
      </c>
      <c r="AO115" s="22">
        <f t="shared" si="68"/>
        <v>2.5000000000000001E-3</v>
      </c>
      <c r="AP115" s="22">
        <f t="shared" si="68"/>
        <v>2.5000000000000001E-3</v>
      </c>
      <c r="AQ115" s="22">
        <f t="shared" si="68"/>
        <v>2.5000000000000001E-3</v>
      </c>
      <c r="AR115" s="22">
        <f t="shared" si="68"/>
        <v>2.5000000000000001E-3</v>
      </c>
      <c r="AS115" s="22">
        <f t="shared" si="68"/>
        <v>2.5000000000000001E-3</v>
      </c>
      <c r="AT115" s="22">
        <f t="shared" si="68"/>
        <v>2.5000000000000001E-3</v>
      </c>
      <c r="AU115" s="22">
        <f t="shared" si="68"/>
        <v>2.5000000000000001E-3</v>
      </c>
      <c r="AV115" s="22">
        <f t="shared" si="68"/>
        <v>2.5000000000000001E-3</v>
      </c>
      <c r="AW115" s="22">
        <f t="shared" si="68"/>
        <v>2.5000000000000001E-3</v>
      </c>
      <c r="AX115" s="22">
        <f t="shared" si="68"/>
        <v>2.5000000000000001E-3</v>
      </c>
      <c r="AY115" s="22">
        <f t="shared" si="68"/>
        <v>2.5000000000000001E-3</v>
      </c>
      <c r="AZ115" s="22">
        <f t="shared" si="68"/>
        <v>2.5000000000000001E-3</v>
      </c>
      <c r="BA115" s="22">
        <f t="shared" si="68"/>
        <v>2.5000000000000001E-3</v>
      </c>
      <c r="BB115" s="22">
        <f t="shared" si="68"/>
        <v>2.5000000000000001E-3</v>
      </c>
      <c r="BC115" s="22">
        <f t="shared" si="68"/>
        <v>2.5000000000000001E-3</v>
      </c>
      <c r="BD115" s="22">
        <f t="shared" si="68"/>
        <v>2.5000000000000001E-3</v>
      </c>
      <c r="BE115" s="22">
        <f t="shared" si="68"/>
        <v>2.5000000000000001E-3</v>
      </c>
      <c r="BF115" s="22">
        <f t="shared" si="68"/>
        <v>2.5000000000000001E-3</v>
      </c>
      <c r="BG115" s="22">
        <f t="shared" si="68"/>
        <v>2.5000000000000001E-3</v>
      </c>
      <c r="BH115" s="22">
        <f t="shared" si="68"/>
        <v>2.5000000000000001E-3</v>
      </c>
      <c r="BI115" s="22">
        <f t="shared" si="68"/>
        <v>2.5000000000000001E-3</v>
      </c>
      <c r="BJ115" s="22">
        <f t="shared" si="68"/>
        <v>2.5000000000000001E-3</v>
      </c>
      <c r="BK115" s="22">
        <f t="shared" si="68"/>
        <v>2.5000000000000001E-3</v>
      </c>
      <c r="BL115" s="22">
        <f t="shared" si="68"/>
        <v>2.5000000000000001E-3</v>
      </c>
      <c r="BM115" s="22">
        <f t="shared" si="68"/>
        <v>2.5000000000000001E-3</v>
      </c>
      <c r="BN115" s="22">
        <f t="shared" si="68"/>
        <v>2.5000000000000001E-3</v>
      </c>
      <c r="BO115" s="22">
        <f t="shared" si="68"/>
        <v>2.5000000000000001E-3</v>
      </c>
      <c r="BP115" s="22">
        <f t="shared" si="68"/>
        <v>2.5000000000000001E-3</v>
      </c>
      <c r="BQ115" s="22">
        <f t="shared" si="68"/>
        <v>2.5000000000000001E-3</v>
      </c>
      <c r="BR115" s="22">
        <f t="shared" si="68"/>
        <v>2.5000000000000001E-3</v>
      </c>
    </row>
    <row r="117" spans="3:70" x14ac:dyDescent="0.25">
      <c r="C117" s="1" t="str">
        <f>C106&amp;" b/f"</f>
        <v>Loan b/f</v>
      </c>
      <c r="W117" s="6">
        <f t="shared" ref="W117:BR117" si="69">V122</f>
        <v>0</v>
      </c>
      <c r="X117" s="6">
        <f t="shared" si="69"/>
        <v>0</v>
      </c>
      <c r="Y117" s="6">
        <f t="shared" si="69"/>
        <v>0</v>
      </c>
      <c r="Z117" s="6">
        <f t="shared" si="69"/>
        <v>0</v>
      </c>
      <c r="AA117" s="6">
        <f t="shared" si="69"/>
        <v>0</v>
      </c>
      <c r="AB117" s="6">
        <f t="shared" si="69"/>
        <v>0</v>
      </c>
      <c r="AC117" s="6">
        <f t="shared" si="69"/>
        <v>0</v>
      </c>
      <c r="AD117" s="6">
        <f t="shared" si="69"/>
        <v>0</v>
      </c>
      <c r="AE117" s="6">
        <f t="shared" si="69"/>
        <v>0</v>
      </c>
      <c r="AF117" s="6">
        <f t="shared" si="69"/>
        <v>0</v>
      </c>
      <c r="AG117" s="6">
        <f t="shared" si="69"/>
        <v>0</v>
      </c>
      <c r="AH117" s="6">
        <f t="shared" si="69"/>
        <v>0</v>
      </c>
      <c r="AI117" s="6">
        <f t="shared" si="69"/>
        <v>0</v>
      </c>
      <c r="AJ117" s="6">
        <f t="shared" si="69"/>
        <v>0</v>
      </c>
      <c r="AK117" s="6">
        <f t="shared" si="69"/>
        <v>0</v>
      </c>
      <c r="AL117" s="6">
        <f t="shared" si="69"/>
        <v>0</v>
      </c>
      <c r="AM117" s="6">
        <f t="shared" si="69"/>
        <v>0</v>
      </c>
      <c r="AN117" s="6">
        <f t="shared" si="69"/>
        <v>0</v>
      </c>
      <c r="AO117" s="6">
        <f t="shared" si="69"/>
        <v>0</v>
      </c>
      <c r="AP117" s="6">
        <f t="shared" si="69"/>
        <v>0</v>
      </c>
      <c r="AQ117" s="6">
        <f t="shared" si="69"/>
        <v>0</v>
      </c>
      <c r="AR117" s="6">
        <f t="shared" si="69"/>
        <v>0</v>
      </c>
      <c r="AS117" s="6">
        <f t="shared" si="69"/>
        <v>0</v>
      </c>
      <c r="AT117" s="6">
        <f t="shared" si="69"/>
        <v>0</v>
      </c>
      <c r="AU117" s="6">
        <f t="shared" si="69"/>
        <v>0</v>
      </c>
      <c r="AV117" s="6">
        <f t="shared" si="69"/>
        <v>0</v>
      </c>
      <c r="AW117" s="6">
        <f t="shared" si="69"/>
        <v>0</v>
      </c>
      <c r="AX117" s="6">
        <f t="shared" si="69"/>
        <v>0</v>
      </c>
      <c r="AY117" s="6">
        <f t="shared" si="69"/>
        <v>0</v>
      </c>
      <c r="AZ117" s="6">
        <f t="shared" si="69"/>
        <v>0</v>
      </c>
      <c r="BA117" s="6">
        <f t="shared" si="69"/>
        <v>0</v>
      </c>
      <c r="BB117" s="6">
        <f t="shared" si="69"/>
        <v>0</v>
      </c>
      <c r="BC117" s="6">
        <f t="shared" si="69"/>
        <v>0</v>
      </c>
      <c r="BD117" s="6">
        <f t="shared" si="69"/>
        <v>0</v>
      </c>
      <c r="BE117" s="6">
        <f t="shared" si="69"/>
        <v>0</v>
      </c>
      <c r="BF117" s="6">
        <f t="shared" si="69"/>
        <v>0</v>
      </c>
      <c r="BG117" s="6">
        <f t="shared" si="69"/>
        <v>0</v>
      </c>
      <c r="BH117" s="6">
        <f t="shared" si="69"/>
        <v>0</v>
      </c>
      <c r="BI117" s="6">
        <f t="shared" si="69"/>
        <v>0</v>
      </c>
      <c r="BJ117" s="6">
        <f t="shared" si="69"/>
        <v>0</v>
      </c>
      <c r="BK117" s="6">
        <f t="shared" si="69"/>
        <v>0</v>
      </c>
      <c r="BL117" s="6">
        <f t="shared" si="69"/>
        <v>0</v>
      </c>
      <c r="BM117" s="6">
        <f t="shared" si="69"/>
        <v>0</v>
      </c>
      <c r="BN117" s="6">
        <f t="shared" si="69"/>
        <v>0</v>
      </c>
      <c r="BO117" s="6">
        <f t="shared" si="69"/>
        <v>0</v>
      </c>
      <c r="BP117" s="6">
        <f t="shared" si="69"/>
        <v>0</v>
      </c>
      <c r="BQ117" s="6">
        <f t="shared" si="69"/>
        <v>0</v>
      </c>
      <c r="BR117" s="6">
        <f t="shared" si="69"/>
        <v>0</v>
      </c>
    </row>
    <row r="118" spans="3:70" x14ac:dyDescent="0.25">
      <c r="C118" s="1" t="s">
        <v>63</v>
      </c>
      <c r="W118" s="18">
        <f t="shared" ref="W118:BR118" si="70">IF(W6=$G$109,-$G$108,0)</f>
        <v>0</v>
      </c>
      <c r="X118" s="18">
        <f t="shared" si="70"/>
        <v>0</v>
      </c>
      <c r="Y118" s="18">
        <f t="shared" si="70"/>
        <v>0</v>
      </c>
      <c r="Z118" s="18">
        <f t="shared" si="70"/>
        <v>0</v>
      </c>
      <c r="AA118" s="18">
        <f t="shared" si="70"/>
        <v>0</v>
      </c>
      <c r="AB118" s="18">
        <f t="shared" si="70"/>
        <v>0</v>
      </c>
      <c r="AC118" s="18">
        <f t="shared" si="70"/>
        <v>0</v>
      </c>
      <c r="AD118" s="18">
        <f t="shared" si="70"/>
        <v>0</v>
      </c>
      <c r="AE118" s="18">
        <f t="shared" si="70"/>
        <v>0</v>
      </c>
      <c r="AF118" s="18">
        <f t="shared" si="70"/>
        <v>0</v>
      </c>
      <c r="AG118" s="18">
        <f t="shared" si="70"/>
        <v>0</v>
      </c>
      <c r="AH118" s="18">
        <f t="shared" si="70"/>
        <v>0</v>
      </c>
      <c r="AI118" s="18">
        <f t="shared" si="70"/>
        <v>0</v>
      </c>
      <c r="AJ118" s="18">
        <f t="shared" si="70"/>
        <v>0</v>
      </c>
      <c r="AK118" s="18">
        <f t="shared" si="70"/>
        <v>0</v>
      </c>
      <c r="AL118" s="18">
        <f t="shared" si="70"/>
        <v>0</v>
      </c>
      <c r="AM118" s="18">
        <f t="shared" si="70"/>
        <v>0</v>
      </c>
      <c r="AN118" s="18">
        <f t="shared" si="70"/>
        <v>0</v>
      </c>
      <c r="AO118" s="18">
        <f t="shared" si="70"/>
        <v>0</v>
      </c>
      <c r="AP118" s="18">
        <f t="shared" si="70"/>
        <v>0</v>
      </c>
      <c r="AQ118" s="18">
        <f t="shared" si="70"/>
        <v>0</v>
      </c>
      <c r="AR118" s="18">
        <f t="shared" si="70"/>
        <v>0</v>
      </c>
      <c r="AS118" s="18">
        <f t="shared" si="70"/>
        <v>0</v>
      </c>
      <c r="AT118" s="18">
        <f t="shared" si="70"/>
        <v>0</v>
      </c>
      <c r="AU118" s="18">
        <f t="shared" si="70"/>
        <v>0</v>
      </c>
      <c r="AV118" s="18">
        <f t="shared" si="70"/>
        <v>0</v>
      </c>
      <c r="AW118" s="18">
        <f t="shared" si="70"/>
        <v>0</v>
      </c>
      <c r="AX118" s="18">
        <f t="shared" si="70"/>
        <v>0</v>
      </c>
      <c r="AY118" s="18">
        <f t="shared" si="70"/>
        <v>0</v>
      </c>
      <c r="AZ118" s="18">
        <f t="shared" si="70"/>
        <v>0</v>
      </c>
      <c r="BA118" s="18">
        <f t="shared" si="70"/>
        <v>0</v>
      </c>
      <c r="BB118" s="18">
        <f t="shared" si="70"/>
        <v>0</v>
      </c>
      <c r="BC118" s="18">
        <f t="shared" si="70"/>
        <v>0</v>
      </c>
      <c r="BD118" s="18">
        <f t="shared" si="70"/>
        <v>0</v>
      </c>
      <c r="BE118" s="18">
        <f t="shared" si="70"/>
        <v>0</v>
      </c>
      <c r="BF118" s="18">
        <f t="shared" si="70"/>
        <v>0</v>
      </c>
      <c r="BG118" s="18">
        <f t="shared" si="70"/>
        <v>0</v>
      </c>
      <c r="BH118" s="18">
        <f t="shared" si="70"/>
        <v>0</v>
      </c>
      <c r="BI118" s="18">
        <f t="shared" si="70"/>
        <v>0</v>
      </c>
      <c r="BJ118" s="18">
        <f t="shared" si="70"/>
        <v>0</v>
      </c>
      <c r="BK118" s="18">
        <f t="shared" si="70"/>
        <v>0</v>
      </c>
      <c r="BL118" s="18">
        <f t="shared" si="70"/>
        <v>0</v>
      </c>
      <c r="BM118" s="18">
        <f t="shared" si="70"/>
        <v>0</v>
      </c>
      <c r="BN118" s="18">
        <f t="shared" si="70"/>
        <v>0</v>
      </c>
      <c r="BO118" s="18">
        <f t="shared" si="70"/>
        <v>0</v>
      </c>
      <c r="BP118" s="18">
        <f t="shared" si="70"/>
        <v>0</v>
      </c>
      <c r="BQ118" s="18">
        <f t="shared" si="70"/>
        <v>0</v>
      </c>
      <c r="BR118" s="18">
        <f t="shared" si="70"/>
        <v>0</v>
      </c>
    </row>
    <row r="119" spans="3:70" x14ac:dyDescent="0.25">
      <c r="C119" s="1" t="s">
        <v>62</v>
      </c>
      <c r="W119" s="18">
        <f t="shared" ref="W119:BR119" si="71">IFERROR(PPMT(W115,1,W112,W117),0)</f>
        <v>0</v>
      </c>
      <c r="X119" s="18">
        <f t="shared" si="71"/>
        <v>0</v>
      </c>
      <c r="Y119" s="18">
        <f t="shared" si="71"/>
        <v>0</v>
      </c>
      <c r="Z119" s="18">
        <f t="shared" si="71"/>
        <v>0</v>
      </c>
      <c r="AA119" s="18">
        <f t="shared" si="71"/>
        <v>0</v>
      </c>
      <c r="AB119" s="18">
        <f t="shared" si="71"/>
        <v>0</v>
      </c>
      <c r="AC119" s="18">
        <f t="shared" si="71"/>
        <v>0</v>
      </c>
      <c r="AD119" s="18">
        <f t="shared" si="71"/>
        <v>0</v>
      </c>
      <c r="AE119" s="18">
        <f t="shared" si="71"/>
        <v>0</v>
      </c>
      <c r="AF119" s="18">
        <f t="shared" si="71"/>
        <v>0</v>
      </c>
      <c r="AG119" s="18">
        <f t="shared" si="71"/>
        <v>0</v>
      </c>
      <c r="AH119" s="18">
        <f t="shared" si="71"/>
        <v>0</v>
      </c>
      <c r="AI119" s="18">
        <f t="shared" si="71"/>
        <v>0</v>
      </c>
      <c r="AJ119" s="18">
        <f t="shared" si="71"/>
        <v>0</v>
      </c>
      <c r="AK119" s="18">
        <f t="shared" si="71"/>
        <v>0</v>
      </c>
      <c r="AL119" s="18">
        <f t="shared" si="71"/>
        <v>0</v>
      </c>
      <c r="AM119" s="18">
        <f t="shared" si="71"/>
        <v>0</v>
      </c>
      <c r="AN119" s="18">
        <f t="shared" si="71"/>
        <v>0</v>
      </c>
      <c r="AO119" s="18">
        <f t="shared" si="71"/>
        <v>0</v>
      </c>
      <c r="AP119" s="18">
        <f t="shared" si="71"/>
        <v>0</v>
      </c>
      <c r="AQ119" s="18">
        <f t="shared" si="71"/>
        <v>0</v>
      </c>
      <c r="AR119" s="18">
        <f t="shared" si="71"/>
        <v>0</v>
      </c>
      <c r="AS119" s="18">
        <f t="shared" si="71"/>
        <v>0</v>
      </c>
      <c r="AT119" s="18">
        <f t="shared" si="71"/>
        <v>0</v>
      </c>
      <c r="AU119" s="18">
        <f t="shared" si="71"/>
        <v>0</v>
      </c>
      <c r="AV119" s="18">
        <f t="shared" si="71"/>
        <v>0</v>
      </c>
      <c r="AW119" s="18">
        <f t="shared" si="71"/>
        <v>0</v>
      </c>
      <c r="AX119" s="18">
        <f t="shared" si="71"/>
        <v>0</v>
      </c>
      <c r="AY119" s="18">
        <f t="shared" si="71"/>
        <v>0</v>
      </c>
      <c r="AZ119" s="18">
        <f t="shared" si="71"/>
        <v>0</v>
      </c>
      <c r="BA119" s="18">
        <f t="shared" si="71"/>
        <v>0</v>
      </c>
      <c r="BB119" s="18">
        <f t="shared" si="71"/>
        <v>0</v>
      </c>
      <c r="BC119" s="18">
        <f t="shared" si="71"/>
        <v>0</v>
      </c>
      <c r="BD119" s="18">
        <f t="shared" si="71"/>
        <v>0</v>
      </c>
      <c r="BE119" s="18">
        <f t="shared" si="71"/>
        <v>0</v>
      </c>
      <c r="BF119" s="18">
        <f t="shared" si="71"/>
        <v>0</v>
      </c>
      <c r="BG119" s="18">
        <f t="shared" si="71"/>
        <v>0</v>
      </c>
      <c r="BH119" s="18">
        <f t="shared" si="71"/>
        <v>0</v>
      </c>
      <c r="BI119" s="18">
        <f t="shared" si="71"/>
        <v>0</v>
      </c>
      <c r="BJ119" s="18">
        <f t="shared" si="71"/>
        <v>0</v>
      </c>
      <c r="BK119" s="18">
        <f t="shared" si="71"/>
        <v>0</v>
      </c>
      <c r="BL119" s="18">
        <f t="shared" si="71"/>
        <v>0</v>
      </c>
      <c r="BM119" s="18">
        <f t="shared" si="71"/>
        <v>0</v>
      </c>
      <c r="BN119" s="18">
        <f t="shared" si="71"/>
        <v>0</v>
      </c>
      <c r="BO119" s="18">
        <f t="shared" si="71"/>
        <v>0</v>
      </c>
      <c r="BP119" s="18">
        <f t="shared" si="71"/>
        <v>0</v>
      </c>
      <c r="BQ119" s="18">
        <f t="shared" si="71"/>
        <v>0</v>
      </c>
      <c r="BR119" s="18">
        <f t="shared" si="71"/>
        <v>0</v>
      </c>
    </row>
    <row r="120" spans="3:70" x14ac:dyDescent="0.25">
      <c r="C120" s="1" t="s">
        <v>61</v>
      </c>
      <c r="W120" s="18">
        <f t="shared" ref="W120:BR120" si="72">-IFERROR(IPMT(W115,1,W112,W117),0)</f>
        <v>0</v>
      </c>
      <c r="X120" s="18">
        <f t="shared" si="72"/>
        <v>0</v>
      </c>
      <c r="Y120" s="18">
        <f t="shared" si="72"/>
        <v>0</v>
      </c>
      <c r="Z120" s="18">
        <f t="shared" si="72"/>
        <v>0</v>
      </c>
      <c r="AA120" s="18">
        <f t="shared" si="72"/>
        <v>0</v>
      </c>
      <c r="AB120" s="18">
        <f t="shared" si="72"/>
        <v>0</v>
      </c>
      <c r="AC120" s="18">
        <f t="shared" si="72"/>
        <v>0</v>
      </c>
      <c r="AD120" s="18">
        <f t="shared" si="72"/>
        <v>0</v>
      </c>
      <c r="AE120" s="18">
        <f t="shared" si="72"/>
        <v>0</v>
      </c>
      <c r="AF120" s="18">
        <f t="shared" si="72"/>
        <v>0</v>
      </c>
      <c r="AG120" s="18">
        <f t="shared" si="72"/>
        <v>0</v>
      </c>
      <c r="AH120" s="18">
        <f t="shared" si="72"/>
        <v>0</v>
      </c>
      <c r="AI120" s="18">
        <f t="shared" si="72"/>
        <v>0</v>
      </c>
      <c r="AJ120" s="18">
        <f t="shared" si="72"/>
        <v>0</v>
      </c>
      <c r="AK120" s="18">
        <f t="shared" si="72"/>
        <v>0</v>
      </c>
      <c r="AL120" s="18">
        <f t="shared" si="72"/>
        <v>0</v>
      </c>
      <c r="AM120" s="18">
        <f t="shared" si="72"/>
        <v>0</v>
      </c>
      <c r="AN120" s="18">
        <f t="shared" si="72"/>
        <v>0</v>
      </c>
      <c r="AO120" s="18">
        <f t="shared" si="72"/>
        <v>0</v>
      </c>
      <c r="AP120" s="18">
        <f t="shared" si="72"/>
        <v>0</v>
      </c>
      <c r="AQ120" s="18">
        <f t="shared" si="72"/>
        <v>0</v>
      </c>
      <c r="AR120" s="18">
        <f t="shared" si="72"/>
        <v>0</v>
      </c>
      <c r="AS120" s="18">
        <f t="shared" si="72"/>
        <v>0</v>
      </c>
      <c r="AT120" s="18">
        <f t="shared" si="72"/>
        <v>0</v>
      </c>
      <c r="AU120" s="18">
        <f t="shared" si="72"/>
        <v>0</v>
      </c>
      <c r="AV120" s="18">
        <f t="shared" si="72"/>
        <v>0</v>
      </c>
      <c r="AW120" s="18">
        <f t="shared" si="72"/>
        <v>0</v>
      </c>
      <c r="AX120" s="18">
        <f t="shared" si="72"/>
        <v>0</v>
      </c>
      <c r="AY120" s="18">
        <f t="shared" si="72"/>
        <v>0</v>
      </c>
      <c r="AZ120" s="18">
        <f t="shared" si="72"/>
        <v>0</v>
      </c>
      <c r="BA120" s="18">
        <f t="shared" si="72"/>
        <v>0</v>
      </c>
      <c r="BB120" s="18">
        <f t="shared" si="72"/>
        <v>0</v>
      </c>
      <c r="BC120" s="18">
        <f t="shared" si="72"/>
        <v>0</v>
      </c>
      <c r="BD120" s="18">
        <f t="shared" si="72"/>
        <v>0</v>
      </c>
      <c r="BE120" s="18">
        <f t="shared" si="72"/>
        <v>0</v>
      </c>
      <c r="BF120" s="18">
        <f t="shared" si="72"/>
        <v>0</v>
      </c>
      <c r="BG120" s="18">
        <f t="shared" si="72"/>
        <v>0</v>
      </c>
      <c r="BH120" s="18">
        <f t="shared" si="72"/>
        <v>0</v>
      </c>
      <c r="BI120" s="18">
        <f t="shared" si="72"/>
        <v>0</v>
      </c>
      <c r="BJ120" s="18">
        <f t="shared" si="72"/>
        <v>0</v>
      </c>
      <c r="BK120" s="18">
        <f t="shared" si="72"/>
        <v>0</v>
      </c>
      <c r="BL120" s="18">
        <f t="shared" si="72"/>
        <v>0</v>
      </c>
      <c r="BM120" s="18">
        <f t="shared" si="72"/>
        <v>0</v>
      </c>
      <c r="BN120" s="18">
        <f t="shared" si="72"/>
        <v>0</v>
      </c>
      <c r="BO120" s="18">
        <f t="shared" si="72"/>
        <v>0</v>
      </c>
      <c r="BP120" s="18">
        <f t="shared" si="72"/>
        <v>0</v>
      </c>
      <c r="BQ120" s="18">
        <f t="shared" si="72"/>
        <v>0</v>
      </c>
      <c r="BR120" s="18">
        <f t="shared" si="72"/>
        <v>0</v>
      </c>
    </row>
    <row r="121" spans="3:70" x14ac:dyDescent="0.25">
      <c r="C121" s="1" t="s">
        <v>60</v>
      </c>
      <c r="W121" s="18">
        <f t="shared" ref="W121:BR121" si="73">-W120</f>
        <v>0</v>
      </c>
      <c r="X121" s="18">
        <f t="shared" si="73"/>
        <v>0</v>
      </c>
      <c r="Y121" s="18">
        <f t="shared" si="73"/>
        <v>0</v>
      </c>
      <c r="Z121" s="18">
        <f t="shared" si="73"/>
        <v>0</v>
      </c>
      <c r="AA121" s="18">
        <f t="shared" si="73"/>
        <v>0</v>
      </c>
      <c r="AB121" s="18">
        <f t="shared" si="73"/>
        <v>0</v>
      </c>
      <c r="AC121" s="18">
        <f t="shared" si="73"/>
        <v>0</v>
      </c>
      <c r="AD121" s="18">
        <f t="shared" si="73"/>
        <v>0</v>
      </c>
      <c r="AE121" s="18">
        <f t="shared" si="73"/>
        <v>0</v>
      </c>
      <c r="AF121" s="18">
        <f t="shared" si="73"/>
        <v>0</v>
      </c>
      <c r="AG121" s="18">
        <f t="shared" si="73"/>
        <v>0</v>
      </c>
      <c r="AH121" s="18">
        <f t="shared" si="73"/>
        <v>0</v>
      </c>
      <c r="AI121" s="18">
        <f t="shared" si="73"/>
        <v>0</v>
      </c>
      <c r="AJ121" s="18">
        <f t="shared" si="73"/>
        <v>0</v>
      </c>
      <c r="AK121" s="18">
        <f t="shared" si="73"/>
        <v>0</v>
      </c>
      <c r="AL121" s="18">
        <f t="shared" si="73"/>
        <v>0</v>
      </c>
      <c r="AM121" s="18">
        <f t="shared" si="73"/>
        <v>0</v>
      </c>
      <c r="AN121" s="18">
        <f t="shared" si="73"/>
        <v>0</v>
      </c>
      <c r="AO121" s="18">
        <f t="shared" si="73"/>
        <v>0</v>
      </c>
      <c r="AP121" s="18">
        <f t="shared" si="73"/>
        <v>0</v>
      </c>
      <c r="AQ121" s="18">
        <f t="shared" si="73"/>
        <v>0</v>
      </c>
      <c r="AR121" s="18">
        <f t="shared" si="73"/>
        <v>0</v>
      </c>
      <c r="AS121" s="18">
        <f t="shared" si="73"/>
        <v>0</v>
      </c>
      <c r="AT121" s="18">
        <f t="shared" si="73"/>
        <v>0</v>
      </c>
      <c r="AU121" s="18">
        <f t="shared" si="73"/>
        <v>0</v>
      </c>
      <c r="AV121" s="18">
        <f t="shared" si="73"/>
        <v>0</v>
      </c>
      <c r="AW121" s="18">
        <f t="shared" si="73"/>
        <v>0</v>
      </c>
      <c r="AX121" s="18">
        <f t="shared" si="73"/>
        <v>0</v>
      </c>
      <c r="AY121" s="18">
        <f t="shared" si="73"/>
        <v>0</v>
      </c>
      <c r="AZ121" s="18">
        <f t="shared" si="73"/>
        <v>0</v>
      </c>
      <c r="BA121" s="18">
        <f t="shared" si="73"/>
        <v>0</v>
      </c>
      <c r="BB121" s="18">
        <f t="shared" si="73"/>
        <v>0</v>
      </c>
      <c r="BC121" s="18">
        <f t="shared" si="73"/>
        <v>0</v>
      </c>
      <c r="BD121" s="18">
        <f t="shared" si="73"/>
        <v>0</v>
      </c>
      <c r="BE121" s="18">
        <f t="shared" si="73"/>
        <v>0</v>
      </c>
      <c r="BF121" s="18">
        <f t="shared" si="73"/>
        <v>0</v>
      </c>
      <c r="BG121" s="18">
        <f t="shared" si="73"/>
        <v>0</v>
      </c>
      <c r="BH121" s="18">
        <f t="shared" si="73"/>
        <v>0</v>
      </c>
      <c r="BI121" s="18">
        <f t="shared" si="73"/>
        <v>0</v>
      </c>
      <c r="BJ121" s="18">
        <f t="shared" si="73"/>
        <v>0</v>
      </c>
      <c r="BK121" s="18">
        <f t="shared" si="73"/>
        <v>0</v>
      </c>
      <c r="BL121" s="18">
        <f t="shared" si="73"/>
        <v>0</v>
      </c>
      <c r="BM121" s="18">
        <f t="shared" si="73"/>
        <v>0</v>
      </c>
      <c r="BN121" s="18">
        <f t="shared" si="73"/>
        <v>0</v>
      </c>
      <c r="BO121" s="18">
        <f t="shared" si="73"/>
        <v>0</v>
      </c>
      <c r="BP121" s="18">
        <f t="shared" si="73"/>
        <v>0</v>
      </c>
      <c r="BQ121" s="18">
        <f t="shared" si="73"/>
        <v>0</v>
      </c>
      <c r="BR121" s="18">
        <f t="shared" si="73"/>
        <v>0</v>
      </c>
    </row>
    <row r="122" spans="3:70" x14ac:dyDescent="0.25">
      <c r="C122" s="1" t="str">
        <f>C106&amp;" c/f"</f>
        <v>Loan c/f</v>
      </c>
      <c r="W122" s="17">
        <f t="shared" ref="W122:BR122" si="74">SUM(W117:W121)</f>
        <v>0</v>
      </c>
      <c r="X122" s="17">
        <f t="shared" si="74"/>
        <v>0</v>
      </c>
      <c r="Y122" s="17">
        <f t="shared" si="74"/>
        <v>0</v>
      </c>
      <c r="Z122" s="17">
        <f t="shared" si="74"/>
        <v>0</v>
      </c>
      <c r="AA122" s="17">
        <f t="shared" si="74"/>
        <v>0</v>
      </c>
      <c r="AB122" s="17">
        <f t="shared" si="74"/>
        <v>0</v>
      </c>
      <c r="AC122" s="17">
        <f t="shared" si="74"/>
        <v>0</v>
      </c>
      <c r="AD122" s="17">
        <f t="shared" si="74"/>
        <v>0</v>
      </c>
      <c r="AE122" s="17">
        <f t="shared" si="74"/>
        <v>0</v>
      </c>
      <c r="AF122" s="17">
        <f t="shared" si="74"/>
        <v>0</v>
      </c>
      <c r="AG122" s="17">
        <f t="shared" si="74"/>
        <v>0</v>
      </c>
      <c r="AH122" s="17">
        <f t="shared" si="74"/>
        <v>0</v>
      </c>
      <c r="AI122" s="17">
        <f t="shared" si="74"/>
        <v>0</v>
      </c>
      <c r="AJ122" s="17">
        <f t="shared" si="74"/>
        <v>0</v>
      </c>
      <c r="AK122" s="17">
        <f t="shared" si="74"/>
        <v>0</v>
      </c>
      <c r="AL122" s="17">
        <f t="shared" si="74"/>
        <v>0</v>
      </c>
      <c r="AM122" s="17">
        <f t="shared" si="74"/>
        <v>0</v>
      </c>
      <c r="AN122" s="17">
        <f t="shared" si="74"/>
        <v>0</v>
      </c>
      <c r="AO122" s="17">
        <f t="shared" si="74"/>
        <v>0</v>
      </c>
      <c r="AP122" s="17">
        <f t="shared" si="74"/>
        <v>0</v>
      </c>
      <c r="AQ122" s="17">
        <f t="shared" si="74"/>
        <v>0</v>
      </c>
      <c r="AR122" s="17">
        <f t="shared" si="74"/>
        <v>0</v>
      </c>
      <c r="AS122" s="17">
        <f t="shared" si="74"/>
        <v>0</v>
      </c>
      <c r="AT122" s="17">
        <f t="shared" si="74"/>
        <v>0</v>
      </c>
      <c r="AU122" s="17">
        <f t="shared" si="74"/>
        <v>0</v>
      </c>
      <c r="AV122" s="17">
        <f t="shared" si="74"/>
        <v>0</v>
      </c>
      <c r="AW122" s="17">
        <f t="shared" si="74"/>
        <v>0</v>
      </c>
      <c r="AX122" s="17">
        <f t="shared" si="74"/>
        <v>0</v>
      </c>
      <c r="AY122" s="17">
        <f t="shared" si="74"/>
        <v>0</v>
      </c>
      <c r="AZ122" s="17">
        <f t="shared" si="74"/>
        <v>0</v>
      </c>
      <c r="BA122" s="17">
        <f t="shared" si="74"/>
        <v>0</v>
      </c>
      <c r="BB122" s="17">
        <f t="shared" si="74"/>
        <v>0</v>
      </c>
      <c r="BC122" s="17">
        <f t="shared" si="74"/>
        <v>0</v>
      </c>
      <c r="BD122" s="17">
        <f t="shared" si="74"/>
        <v>0</v>
      </c>
      <c r="BE122" s="17">
        <f t="shared" si="74"/>
        <v>0</v>
      </c>
      <c r="BF122" s="17">
        <f t="shared" si="74"/>
        <v>0</v>
      </c>
      <c r="BG122" s="17">
        <f t="shared" si="74"/>
        <v>0</v>
      </c>
      <c r="BH122" s="17">
        <f t="shared" si="74"/>
        <v>0</v>
      </c>
      <c r="BI122" s="17">
        <f t="shared" si="74"/>
        <v>0</v>
      </c>
      <c r="BJ122" s="17">
        <f t="shared" si="74"/>
        <v>0</v>
      </c>
      <c r="BK122" s="17">
        <f t="shared" si="74"/>
        <v>0</v>
      </c>
      <c r="BL122" s="17">
        <f t="shared" si="74"/>
        <v>0</v>
      </c>
      <c r="BM122" s="17">
        <f t="shared" si="74"/>
        <v>0</v>
      </c>
      <c r="BN122" s="17">
        <f t="shared" si="74"/>
        <v>0</v>
      </c>
      <c r="BO122" s="17">
        <f t="shared" si="74"/>
        <v>0</v>
      </c>
      <c r="BP122" s="17">
        <f t="shared" si="74"/>
        <v>0</v>
      </c>
      <c r="BQ122" s="17">
        <f t="shared" si="74"/>
        <v>0</v>
      </c>
      <c r="BR122" s="17">
        <f t="shared" si="74"/>
        <v>0</v>
      </c>
    </row>
    <row r="124" spans="3:70" s="7" customFormat="1" x14ac:dyDescent="0.25">
      <c r="C124" s="7" t="s">
        <v>59</v>
      </c>
      <c r="T124" s="16"/>
    </row>
    <row r="126" spans="3:70" x14ac:dyDescent="0.25">
      <c r="C126" s="1" t="s">
        <v>58</v>
      </c>
      <c r="W126" s="19">
        <f t="shared" ref="W126:BR126" si="75">SUM(W29,W46,W69,W81)</f>
        <v>-1325</v>
      </c>
      <c r="X126" s="19">
        <f t="shared" si="75"/>
        <v>-1280</v>
      </c>
      <c r="Y126" s="19">
        <f t="shared" si="75"/>
        <v>-1236.3499999999999</v>
      </c>
      <c r="Z126" s="19">
        <f t="shared" si="75"/>
        <v>-1194.0094999999999</v>
      </c>
      <c r="AA126" s="19">
        <f t="shared" si="75"/>
        <v>-1152.9392150000001</v>
      </c>
      <c r="AB126" s="19">
        <f t="shared" si="75"/>
        <v>-1113.1010385500001</v>
      </c>
      <c r="AC126" s="19">
        <f t="shared" si="75"/>
        <v>-1074.4580073935001</v>
      </c>
      <c r="AD126" s="19">
        <f t="shared" si="75"/>
        <v>-1036.9742671716951</v>
      </c>
      <c r="AE126" s="19">
        <f t="shared" si="75"/>
        <v>-1000.6150391565443</v>
      </c>
      <c r="AF126" s="19">
        <f t="shared" si="75"/>
        <v>-965.34658798184796</v>
      </c>
      <c r="AG126" s="19">
        <f t="shared" si="75"/>
        <v>-931.13619034239241</v>
      </c>
      <c r="AH126" s="19">
        <f t="shared" si="75"/>
        <v>-897.95210463212084</v>
      </c>
      <c r="AI126" s="19">
        <f t="shared" si="75"/>
        <v>-233.26354149315716</v>
      </c>
      <c r="AJ126" s="19">
        <f t="shared" si="75"/>
        <v>-202.04063524836238</v>
      </c>
      <c r="AK126" s="19">
        <f t="shared" si="75"/>
        <v>-171.75441619091146</v>
      </c>
      <c r="AL126" s="19">
        <f t="shared" si="75"/>
        <v>-142.37678370518415</v>
      </c>
      <c r="AM126" s="19">
        <f t="shared" si="75"/>
        <v>-113.88048019402856</v>
      </c>
      <c r="AN126" s="19">
        <f t="shared" si="75"/>
        <v>-86.239065788207768</v>
      </c>
      <c r="AO126" s="19">
        <f t="shared" si="75"/>
        <v>-59.426893814561595</v>
      </c>
      <c r="AP126" s="19">
        <f t="shared" si="75"/>
        <v>-33.419087000124705</v>
      </c>
      <c r="AQ126" s="19">
        <f t="shared" si="75"/>
        <v>-8.1915143901210286</v>
      </c>
      <c r="AR126" s="19">
        <f t="shared" si="75"/>
        <v>16.279231041582648</v>
      </c>
      <c r="AS126" s="19">
        <f t="shared" si="75"/>
        <v>40.015854110335113</v>
      </c>
      <c r="AT126" s="19">
        <f t="shared" si="75"/>
        <v>63.040378487025123</v>
      </c>
      <c r="AU126" s="19">
        <f t="shared" si="75"/>
        <v>487.87416713241441</v>
      </c>
      <c r="AV126" s="19">
        <f t="shared" si="75"/>
        <v>509.53794211844195</v>
      </c>
      <c r="AW126" s="19">
        <f t="shared" si="75"/>
        <v>530.55180385488882</v>
      </c>
      <c r="AX126" s="19">
        <f t="shared" si="75"/>
        <v>550.93524973924218</v>
      </c>
      <c r="AY126" s="19">
        <f t="shared" si="75"/>
        <v>570.70719224706488</v>
      </c>
      <c r="AZ126" s="19">
        <f t="shared" si="75"/>
        <v>589.88597647965298</v>
      </c>
      <c r="BA126" s="19">
        <f t="shared" si="75"/>
        <v>608.48939718526333</v>
      </c>
      <c r="BB126" s="19">
        <f t="shared" si="75"/>
        <v>626.53471526970543</v>
      </c>
      <c r="BC126" s="19">
        <f t="shared" si="75"/>
        <v>644.03867381161422</v>
      </c>
      <c r="BD126" s="19">
        <f t="shared" si="75"/>
        <v>661.01751359726586</v>
      </c>
      <c r="BE126" s="19">
        <f t="shared" si="75"/>
        <v>677.48698818934793</v>
      </c>
      <c r="BF126" s="19">
        <f t="shared" si="75"/>
        <v>693.46237854366757</v>
      </c>
      <c r="BG126" s="19">
        <f t="shared" si="75"/>
        <v>1226.4585071873576</v>
      </c>
      <c r="BH126" s="19">
        <f t="shared" si="75"/>
        <v>1241.4897519717367</v>
      </c>
      <c r="BI126" s="19">
        <f t="shared" si="75"/>
        <v>1256.0700594125847</v>
      </c>
      <c r="BJ126" s="19">
        <f t="shared" si="75"/>
        <v>1270.2129576302073</v>
      </c>
      <c r="BK126" s="19">
        <f t="shared" si="75"/>
        <v>1283.931568901301</v>
      </c>
      <c r="BL126" s="19">
        <f t="shared" si="75"/>
        <v>1297.2386218342619</v>
      </c>
      <c r="BM126" s="19">
        <f t="shared" si="75"/>
        <v>1310.1464631792342</v>
      </c>
      <c r="BN126" s="19">
        <f t="shared" si="75"/>
        <v>1322.667069283857</v>
      </c>
      <c r="BO126" s="19">
        <f t="shared" si="75"/>
        <v>1334.8120572053413</v>
      </c>
      <c r="BP126" s="19">
        <f t="shared" si="75"/>
        <v>1346.5926954891811</v>
      </c>
      <c r="BQ126" s="19">
        <f t="shared" si="75"/>
        <v>1358.0199146245056</v>
      </c>
      <c r="BR126" s="19">
        <f t="shared" si="75"/>
        <v>1369.1043171857705</v>
      </c>
    </row>
    <row r="128" spans="3:70" x14ac:dyDescent="0.25">
      <c r="C128" s="1" t="s">
        <v>14</v>
      </c>
      <c r="G128" s="21">
        <f>Inputs!F28</f>
        <v>0.19</v>
      </c>
      <c r="H128" s="21">
        <f>Inputs!G28</f>
        <v>0.19</v>
      </c>
      <c r="I128" s="21">
        <f>Inputs!H28</f>
        <v>0.19</v>
      </c>
      <c r="J128" s="21">
        <f>Inputs!I28</f>
        <v>0.19</v>
      </c>
      <c r="W128" s="20">
        <f t="shared" ref="W128:BR128" si="76">INDEX($G128:$J128,MATCH(W$4,$G$4:$J$4,0))</f>
        <v>0.19</v>
      </c>
      <c r="X128" s="20">
        <f t="shared" si="76"/>
        <v>0.19</v>
      </c>
      <c r="Y128" s="20">
        <f t="shared" si="76"/>
        <v>0.19</v>
      </c>
      <c r="Z128" s="20">
        <f t="shared" si="76"/>
        <v>0.19</v>
      </c>
      <c r="AA128" s="20">
        <f t="shared" si="76"/>
        <v>0.19</v>
      </c>
      <c r="AB128" s="20">
        <f t="shared" si="76"/>
        <v>0.19</v>
      </c>
      <c r="AC128" s="20">
        <f t="shared" si="76"/>
        <v>0.19</v>
      </c>
      <c r="AD128" s="20">
        <f t="shared" si="76"/>
        <v>0.19</v>
      </c>
      <c r="AE128" s="20">
        <f t="shared" si="76"/>
        <v>0.19</v>
      </c>
      <c r="AF128" s="20">
        <f t="shared" si="76"/>
        <v>0.19</v>
      </c>
      <c r="AG128" s="20">
        <f t="shared" si="76"/>
        <v>0.19</v>
      </c>
      <c r="AH128" s="20">
        <f t="shared" si="76"/>
        <v>0.19</v>
      </c>
      <c r="AI128" s="20">
        <f t="shared" si="76"/>
        <v>0.19</v>
      </c>
      <c r="AJ128" s="20">
        <f t="shared" si="76"/>
        <v>0.19</v>
      </c>
      <c r="AK128" s="20">
        <f t="shared" si="76"/>
        <v>0.19</v>
      </c>
      <c r="AL128" s="20">
        <f t="shared" si="76"/>
        <v>0.19</v>
      </c>
      <c r="AM128" s="20">
        <f t="shared" si="76"/>
        <v>0.19</v>
      </c>
      <c r="AN128" s="20">
        <f t="shared" si="76"/>
        <v>0.19</v>
      </c>
      <c r="AO128" s="20">
        <f t="shared" si="76"/>
        <v>0.19</v>
      </c>
      <c r="AP128" s="20">
        <f t="shared" si="76"/>
        <v>0.19</v>
      </c>
      <c r="AQ128" s="20">
        <f t="shared" si="76"/>
        <v>0.19</v>
      </c>
      <c r="AR128" s="20">
        <f t="shared" si="76"/>
        <v>0.19</v>
      </c>
      <c r="AS128" s="20">
        <f t="shared" si="76"/>
        <v>0.19</v>
      </c>
      <c r="AT128" s="20">
        <f t="shared" si="76"/>
        <v>0.19</v>
      </c>
      <c r="AU128" s="20">
        <f t="shared" si="76"/>
        <v>0.19</v>
      </c>
      <c r="AV128" s="20">
        <f t="shared" si="76"/>
        <v>0.19</v>
      </c>
      <c r="AW128" s="20">
        <f t="shared" si="76"/>
        <v>0.19</v>
      </c>
      <c r="AX128" s="20">
        <f t="shared" si="76"/>
        <v>0.19</v>
      </c>
      <c r="AY128" s="20">
        <f t="shared" si="76"/>
        <v>0.19</v>
      </c>
      <c r="AZ128" s="20">
        <f t="shared" si="76"/>
        <v>0.19</v>
      </c>
      <c r="BA128" s="20">
        <f t="shared" si="76"/>
        <v>0.19</v>
      </c>
      <c r="BB128" s="20">
        <f t="shared" si="76"/>
        <v>0.19</v>
      </c>
      <c r="BC128" s="20">
        <f t="shared" si="76"/>
        <v>0.19</v>
      </c>
      <c r="BD128" s="20">
        <f t="shared" si="76"/>
        <v>0.19</v>
      </c>
      <c r="BE128" s="20">
        <f t="shared" si="76"/>
        <v>0.19</v>
      </c>
      <c r="BF128" s="20">
        <f t="shared" si="76"/>
        <v>0.19</v>
      </c>
      <c r="BG128" s="20">
        <f t="shared" si="76"/>
        <v>0.19</v>
      </c>
      <c r="BH128" s="20">
        <f t="shared" si="76"/>
        <v>0.19</v>
      </c>
      <c r="BI128" s="20">
        <f t="shared" si="76"/>
        <v>0.19</v>
      </c>
      <c r="BJ128" s="20">
        <f t="shared" si="76"/>
        <v>0.19</v>
      </c>
      <c r="BK128" s="20">
        <f t="shared" si="76"/>
        <v>0.19</v>
      </c>
      <c r="BL128" s="20">
        <f t="shared" si="76"/>
        <v>0.19</v>
      </c>
      <c r="BM128" s="20">
        <f t="shared" si="76"/>
        <v>0.19</v>
      </c>
      <c r="BN128" s="20">
        <f t="shared" si="76"/>
        <v>0.19</v>
      </c>
      <c r="BO128" s="20">
        <f t="shared" si="76"/>
        <v>0.19</v>
      </c>
      <c r="BP128" s="20">
        <f t="shared" si="76"/>
        <v>0.19</v>
      </c>
      <c r="BQ128" s="20">
        <f t="shared" si="76"/>
        <v>0.19</v>
      </c>
      <c r="BR128" s="20">
        <f t="shared" si="76"/>
        <v>0.19</v>
      </c>
    </row>
    <row r="130" spans="3:70" x14ac:dyDescent="0.25">
      <c r="C130" s="1" t="str">
        <f>C124&amp;" b/f"</f>
        <v>Tax b/f</v>
      </c>
      <c r="W130" s="6">
        <f t="shared" ref="W130:BR130" si="77">V133</f>
        <v>-5000</v>
      </c>
      <c r="X130" s="6">
        <f t="shared" si="77"/>
        <v>125.875</v>
      </c>
      <c r="Y130" s="6">
        <f t="shared" si="77"/>
        <v>121.6</v>
      </c>
      <c r="Z130" s="6">
        <f t="shared" si="77"/>
        <v>117.45324999999997</v>
      </c>
      <c r="AA130" s="6">
        <f t="shared" si="77"/>
        <v>113.43090249999995</v>
      </c>
      <c r="AB130" s="6">
        <f t="shared" si="77"/>
        <v>109.52922542500005</v>
      </c>
      <c r="AC130" s="6">
        <f t="shared" si="77"/>
        <v>105.74459866225001</v>
      </c>
      <c r="AD130" s="6">
        <f t="shared" si="77"/>
        <v>102.07351070238252</v>
      </c>
      <c r="AE130" s="6">
        <f t="shared" si="77"/>
        <v>98.512555381311046</v>
      </c>
      <c r="AF130" s="6">
        <f t="shared" si="77"/>
        <v>95.058428719871699</v>
      </c>
      <c r="AG130" s="6">
        <f t="shared" si="77"/>
        <v>91.707925858275559</v>
      </c>
      <c r="AH130" s="6">
        <f t="shared" si="77"/>
        <v>88.457938082527249</v>
      </c>
      <c r="AI130" s="6">
        <f t="shared" si="77"/>
        <v>85.30544994005146</v>
      </c>
      <c r="AJ130" s="6">
        <f t="shared" si="77"/>
        <v>22.16003644184994</v>
      </c>
      <c r="AK130" s="6">
        <f t="shared" si="77"/>
        <v>19.193860348594427</v>
      </c>
      <c r="AL130" s="6">
        <f t="shared" si="77"/>
        <v>16.316669538136587</v>
      </c>
      <c r="AM130" s="6">
        <f t="shared" si="77"/>
        <v>13.525794451992489</v>
      </c>
      <c r="AN130" s="6">
        <f t="shared" si="77"/>
        <v>10.818645618432718</v>
      </c>
      <c r="AO130" s="6">
        <f t="shared" si="77"/>
        <v>8.1927112498797392</v>
      </c>
      <c r="AP130" s="6">
        <f t="shared" si="77"/>
        <v>5.6455549123833517</v>
      </c>
      <c r="AQ130" s="6">
        <f t="shared" si="77"/>
        <v>3.1748132650118457</v>
      </c>
      <c r="AR130" s="6">
        <f t="shared" si="77"/>
        <v>0.77819386706149762</v>
      </c>
      <c r="AS130" s="6">
        <f t="shared" si="77"/>
        <v>-1.5465269489503515</v>
      </c>
      <c r="AT130" s="6">
        <f t="shared" si="77"/>
        <v>-3.8015061404818358</v>
      </c>
      <c r="AU130" s="6">
        <f t="shared" si="77"/>
        <v>-5.988835956267387</v>
      </c>
      <c r="AV130" s="6">
        <f t="shared" si="77"/>
        <v>-46.348045877579374</v>
      </c>
      <c r="AW130" s="6">
        <f t="shared" si="77"/>
        <v>-48.406104501252003</v>
      </c>
      <c r="AX130" s="6">
        <f t="shared" si="77"/>
        <v>-50.40242136621444</v>
      </c>
      <c r="AY130" s="6">
        <f t="shared" si="77"/>
        <v>-52.338848725228004</v>
      </c>
      <c r="AZ130" s="6">
        <f t="shared" si="77"/>
        <v>-54.217183263471156</v>
      </c>
      <c r="BA130" s="6">
        <f t="shared" si="77"/>
        <v>-56.039167765567043</v>
      </c>
      <c r="BB130" s="6">
        <f t="shared" si="77"/>
        <v>-57.80649273260002</v>
      </c>
      <c r="BC130" s="6">
        <f t="shared" si="77"/>
        <v>-59.520797950622011</v>
      </c>
      <c r="BD130" s="6">
        <f t="shared" si="77"/>
        <v>-61.183674012103353</v>
      </c>
      <c r="BE130" s="6">
        <f t="shared" si="77"/>
        <v>-62.796663791740258</v>
      </c>
      <c r="BF130" s="6">
        <f t="shared" si="77"/>
        <v>-64.361263877988051</v>
      </c>
      <c r="BG130" s="6">
        <f t="shared" si="77"/>
        <v>-65.878925961648434</v>
      </c>
      <c r="BH130" s="6">
        <f t="shared" si="77"/>
        <v>-116.51355818279899</v>
      </c>
      <c r="BI130" s="6">
        <f t="shared" si="77"/>
        <v>-117.94152643731499</v>
      </c>
      <c r="BJ130" s="6">
        <f t="shared" si="77"/>
        <v>-119.32665564419551</v>
      </c>
      <c r="BK130" s="6">
        <f t="shared" si="77"/>
        <v>-120.6702309748697</v>
      </c>
      <c r="BL130" s="6">
        <f t="shared" si="77"/>
        <v>-121.97349904562361</v>
      </c>
      <c r="BM130" s="6">
        <f t="shared" si="77"/>
        <v>-123.23766907425488</v>
      </c>
      <c r="BN130" s="6">
        <f t="shared" si="77"/>
        <v>-124.46391400202725</v>
      </c>
      <c r="BO130" s="6">
        <f t="shared" si="77"/>
        <v>-125.65337158196638</v>
      </c>
      <c r="BP130" s="6">
        <f t="shared" si="77"/>
        <v>-126.80714543450742</v>
      </c>
      <c r="BQ130" s="6">
        <f t="shared" si="77"/>
        <v>-127.9263060714722</v>
      </c>
      <c r="BR130" s="6">
        <f t="shared" si="77"/>
        <v>-129.01189188932801</v>
      </c>
    </row>
    <row r="131" spans="3:70" x14ac:dyDescent="0.25">
      <c r="C131" s="1" t="s">
        <v>57</v>
      </c>
      <c r="W131" s="19">
        <f t="shared" ref="W131:BR131" si="78">-W126*W128</f>
        <v>251.75</v>
      </c>
      <c r="X131" s="19">
        <f t="shared" si="78"/>
        <v>243.2</v>
      </c>
      <c r="Y131" s="19">
        <f t="shared" si="78"/>
        <v>234.90649999999999</v>
      </c>
      <c r="Z131" s="19">
        <f t="shared" si="78"/>
        <v>226.86180499999998</v>
      </c>
      <c r="AA131" s="19">
        <f t="shared" si="78"/>
        <v>219.05845085000001</v>
      </c>
      <c r="AB131" s="19">
        <f t="shared" si="78"/>
        <v>211.48919732450003</v>
      </c>
      <c r="AC131" s="19">
        <f t="shared" si="78"/>
        <v>204.14702140476501</v>
      </c>
      <c r="AD131" s="19">
        <f t="shared" si="78"/>
        <v>197.02511076262209</v>
      </c>
      <c r="AE131" s="19">
        <f t="shared" si="78"/>
        <v>190.11685743974343</v>
      </c>
      <c r="AF131" s="19">
        <f t="shared" si="78"/>
        <v>183.41585171655112</v>
      </c>
      <c r="AG131" s="19">
        <f t="shared" si="78"/>
        <v>176.91587616505456</v>
      </c>
      <c r="AH131" s="19">
        <f t="shared" si="78"/>
        <v>170.61089988010295</v>
      </c>
      <c r="AI131" s="19">
        <f t="shared" si="78"/>
        <v>44.320072883699865</v>
      </c>
      <c r="AJ131" s="19">
        <f t="shared" si="78"/>
        <v>38.387720697188854</v>
      </c>
      <c r="AK131" s="19">
        <f t="shared" si="78"/>
        <v>32.633339076273174</v>
      </c>
      <c r="AL131" s="19">
        <f t="shared" si="78"/>
        <v>27.051588903984989</v>
      </c>
      <c r="AM131" s="19">
        <f t="shared" si="78"/>
        <v>21.637291236865426</v>
      </c>
      <c r="AN131" s="19">
        <f t="shared" si="78"/>
        <v>16.385422499759475</v>
      </c>
      <c r="AO131" s="19">
        <f t="shared" si="78"/>
        <v>11.291109824766703</v>
      </c>
      <c r="AP131" s="19">
        <f t="shared" si="78"/>
        <v>6.349626530023694</v>
      </c>
      <c r="AQ131" s="19">
        <f t="shared" si="78"/>
        <v>1.5563877341229955</v>
      </c>
      <c r="AR131" s="19">
        <f t="shared" si="78"/>
        <v>-3.093053897900703</v>
      </c>
      <c r="AS131" s="19">
        <f t="shared" si="78"/>
        <v>-7.6030122809636715</v>
      </c>
      <c r="AT131" s="19">
        <f t="shared" si="78"/>
        <v>-11.977671912534774</v>
      </c>
      <c r="AU131" s="19">
        <f t="shared" si="78"/>
        <v>-92.696091755158733</v>
      </c>
      <c r="AV131" s="19">
        <f t="shared" si="78"/>
        <v>-96.812209002503977</v>
      </c>
      <c r="AW131" s="19">
        <f t="shared" si="78"/>
        <v>-100.80484273242888</v>
      </c>
      <c r="AX131" s="19">
        <f t="shared" si="78"/>
        <v>-104.67769745045601</v>
      </c>
      <c r="AY131" s="19">
        <f t="shared" si="78"/>
        <v>-108.43436652694233</v>
      </c>
      <c r="AZ131" s="19">
        <f t="shared" si="78"/>
        <v>-112.07833553113407</v>
      </c>
      <c r="BA131" s="19">
        <f t="shared" si="78"/>
        <v>-115.61298546520004</v>
      </c>
      <c r="BB131" s="19">
        <f t="shared" si="78"/>
        <v>-119.04159590124404</v>
      </c>
      <c r="BC131" s="19">
        <f t="shared" si="78"/>
        <v>-122.36734802420671</v>
      </c>
      <c r="BD131" s="19">
        <f t="shared" si="78"/>
        <v>-125.59332758348052</v>
      </c>
      <c r="BE131" s="19">
        <f t="shared" si="78"/>
        <v>-128.7225277559761</v>
      </c>
      <c r="BF131" s="19">
        <f t="shared" si="78"/>
        <v>-131.75785192329684</v>
      </c>
      <c r="BG131" s="19">
        <f t="shared" si="78"/>
        <v>-233.02711636559795</v>
      </c>
      <c r="BH131" s="19">
        <f t="shared" si="78"/>
        <v>-235.88305287462998</v>
      </c>
      <c r="BI131" s="19">
        <f t="shared" si="78"/>
        <v>-238.65331128839108</v>
      </c>
      <c r="BJ131" s="19">
        <f t="shared" si="78"/>
        <v>-241.34046194973939</v>
      </c>
      <c r="BK131" s="19">
        <f t="shared" si="78"/>
        <v>-243.9469980912472</v>
      </c>
      <c r="BL131" s="19">
        <f t="shared" si="78"/>
        <v>-246.47533814850976</v>
      </c>
      <c r="BM131" s="19">
        <f t="shared" si="78"/>
        <v>-248.9278280040545</v>
      </c>
      <c r="BN131" s="19">
        <f t="shared" si="78"/>
        <v>-251.30674316393285</v>
      </c>
      <c r="BO131" s="19">
        <f t="shared" si="78"/>
        <v>-253.61429086901484</v>
      </c>
      <c r="BP131" s="19">
        <f t="shared" si="78"/>
        <v>-255.85261214294442</v>
      </c>
      <c r="BQ131" s="19">
        <f t="shared" si="78"/>
        <v>-258.02378377865608</v>
      </c>
      <c r="BR131" s="19">
        <f t="shared" si="78"/>
        <v>-260.12982026529642</v>
      </c>
    </row>
    <row r="132" spans="3:70" x14ac:dyDescent="0.25">
      <c r="C132" s="1" t="s">
        <v>56</v>
      </c>
      <c r="W132" s="19">
        <f t="shared" ref="W132:BR132" si="79">-W131/2-V133</f>
        <v>4874.125</v>
      </c>
      <c r="X132" s="19">
        <f t="shared" si="79"/>
        <v>-247.47499999999999</v>
      </c>
      <c r="Y132" s="19">
        <f t="shared" si="79"/>
        <v>-239.05324999999999</v>
      </c>
      <c r="Z132" s="19">
        <f t="shared" si="79"/>
        <v>-230.88415249999997</v>
      </c>
      <c r="AA132" s="19">
        <f t="shared" si="79"/>
        <v>-222.96012792499994</v>
      </c>
      <c r="AB132" s="19">
        <f t="shared" si="79"/>
        <v>-215.27382408725006</v>
      </c>
      <c r="AC132" s="19">
        <f t="shared" si="79"/>
        <v>-207.81810936463251</v>
      </c>
      <c r="AD132" s="19">
        <f t="shared" si="79"/>
        <v>-200.58606608369357</v>
      </c>
      <c r="AE132" s="19">
        <f t="shared" si="79"/>
        <v>-193.57098410118277</v>
      </c>
      <c r="AF132" s="19">
        <f t="shared" si="79"/>
        <v>-186.76635457814726</v>
      </c>
      <c r="AG132" s="19">
        <f t="shared" si="79"/>
        <v>-180.16586394080284</v>
      </c>
      <c r="AH132" s="19">
        <f t="shared" si="79"/>
        <v>-173.76338802257874</v>
      </c>
      <c r="AI132" s="19">
        <f t="shared" si="79"/>
        <v>-107.4654863819014</v>
      </c>
      <c r="AJ132" s="19">
        <f t="shared" si="79"/>
        <v>-41.353896790444367</v>
      </c>
      <c r="AK132" s="19">
        <f t="shared" si="79"/>
        <v>-35.510529886731014</v>
      </c>
      <c r="AL132" s="19">
        <f t="shared" si="79"/>
        <v>-29.842463990129083</v>
      </c>
      <c r="AM132" s="19">
        <f t="shared" si="79"/>
        <v>-24.3444400704252</v>
      </c>
      <c r="AN132" s="19">
        <f t="shared" si="79"/>
        <v>-19.011356868312454</v>
      </c>
      <c r="AO132" s="19">
        <f t="shared" si="79"/>
        <v>-13.838266162263091</v>
      </c>
      <c r="AP132" s="19">
        <f t="shared" si="79"/>
        <v>-8.8203681773951992</v>
      </c>
      <c r="AQ132" s="19">
        <f t="shared" si="79"/>
        <v>-3.9530071320733433</v>
      </c>
      <c r="AR132" s="19">
        <f t="shared" si="79"/>
        <v>0.76833308188885385</v>
      </c>
      <c r="AS132" s="19">
        <f t="shared" si="79"/>
        <v>5.348033089432187</v>
      </c>
      <c r="AT132" s="19">
        <f t="shared" si="79"/>
        <v>9.7903420967492227</v>
      </c>
      <c r="AU132" s="19">
        <f t="shared" si="79"/>
        <v>52.336881833846753</v>
      </c>
      <c r="AV132" s="19">
        <f t="shared" si="79"/>
        <v>94.754150378831355</v>
      </c>
      <c r="AW132" s="19">
        <f t="shared" si="79"/>
        <v>98.808525867466443</v>
      </c>
      <c r="AX132" s="19">
        <f t="shared" si="79"/>
        <v>102.74127009144244</v>
      </c>
      <c r="AY132" s="19">
        <f t="shared" si="79"/>
        <v>106.55603198869917</v>
      </c>
      <c r="AZ132" s="19">
        <f t="shared" si="79"/>
        <v>110.2563510290382</v>
      </c>
      <c r="BA132" s="19">
        <f t="shared" si="79"/>
        <v>113.84566049816706</v>
      </c>
      <c r="BB132" s="19">
        <f t="shared" si="79"/>
        <v>117.32729068322203</v>
      </c>
      <c r="BC132" s="19">
        <f t="shared" si="79"/>
        <v>120.70447196272536</v>
      </c>
      <c r="BD132" s="19">
        <f t="shared" si="79"/>
        <v>123.98033780384361</v>
      </c>
      <c r="BE132" s="19">
        <f t="shared" si="79"/>
        <v>127.15792766972831</v>
      </c>
      <c r="BF132" s="19">
        <f t="shared" si="79"/>
        <v>130.24018983963646</v>
      </c>
      <c r="BG132" s="19">
        <f t="shared" si="79"/>
        <v>182.39248414444739</v>
      </c>
      <c r="BH132" s="19">
        <f t="shared" si="79"/>
        <v>234.45508462011398</v>
      </c>
      <c r="BI132" s="19">
        <f t="shared" si="79"/>
        <v>237.26818208151053</v>
      </c>
      <c r="BJ132" s="19">
        <f t="shared" si="79"/>
        <v>239.99688661906521</v>
      </c>
      <c r="BK132" s="19">
        <f t="shared" si="79"/>
        <v>242.64373002049331</v>
      </c>
      <c r="BL132" s="19">
        <f t="shared" si="79"/>
        <v>245.21116811987849</v>
      </c>
      <c r="BM132" s="19">
        <f t="shared" si="79"/>
        <v>247.70158307628213</v>
      </c>
      <c r="BN132" s="19">
        <f t="shared" si="79"/>
        <v>250.11728558399369</v>
      </c>
      <c r="BO132" s="19">
        <f t="shared" si="79"/>
        <v>252.4605170164738</v>
      </c>
      <c r="BP132" s="19">
        <f t="shared" si="79"/>
        <v>254.73345150597964</v>
      </c>
      <c r="BQ132" s="19">
        <f t="shared" si="79"/>
        <v>256.93819796080027</v>
      </c>
      <c r="BR132" s="19">
        <f t="shared" si="79"/>
        <v>259.07680202197622</v>
      </c>
    </row>
    <row r="133" spans="3:70" x14ac:dyDescent="0.25">
      <c r="C133" s="1" t="str">
        <f>C124&amp;" c/f"</f>
        <v>Tax c/f</v>
      </c>
      <c r="V133" s="8">
        <v>-5000</v>
      </c>
      <c r="W133" s="17">
        <f t="shared" ref="W133:BR133" si="80">SUM(W130:W132)</f>
        <v>125.875</v>
      </c>
      <c r="X133" s="17">
        <f t="shared" si="80"/>
        <v>121.6</v>
      </c>
      <c r="Y133" s="17">
        <f t="shared" si="80"/>
        <v>117.45324999999997</v>
      </c>
      <c r="Z133" s="17">
        <f t="shared" si="80"/>
        <v>113.43090249999995</v>
      </c>
      <c r="AA133" s="17">
        <f t="shared" si="80"/>
        <v>109.52922542500005</v>
      </c>
      <c r="AB133" s="17">
        <f t="shared" si="80"/>
        <v>105.74459866225001</v>
      </c>
      <c r="AC133" s="17">
        <f t="shared" si="80"/>
        <v>102.07351070238252</v>
      </c>
      <c r="AD133" s="17">
        <f t="shared" si="80"/>
        <v>98.512555381311046</v>
      </c>
      <c r="AE133" s="17">
        <f t="shared" si="80"/>
        <v>95.058428719871699</v>
      </c>
      <c r="AF133" s="17">
        <f t="shared" si="80"/>
        <v>91.707925858275559</v>
      </c>
      <c r="AG133" s="17">
        <f t="shared" si="80"/>
        <v>88.457938082527249</v>
      </c>
      <c r="AH133" s="17">
        <f t="shared" si="80"/>
        <v>85.30544994005146</v>
      </c>
      <c r="AI133" s="17">
        <f t="shared" si="80"/>
        <v>22.16003644184994</v>
      </c>
      <c r="AJ133" s="17">
        <f t="shared" si="80"/>
        <v>19.193860348594427</v>
      </c>
      <c r="AK133" s="17">
        <f t="shared" si="80"/>
        <v>16.316669538136587</v>
      </c>
      <c r="AL133" s="17">
        <f t="shared" si="80"/>
        <v>13.525794451992489</v>
      </c>
      <c r="AM133" s="17">
        <f t="shared" si="80"/>
        <v>10.818645618432718</v>
      </c>
      <c r="AN133" s="17">
        <f t="shared" si="80"/>
        <v>8.1927112498797392</v>
      </c>
      <c r="AO133" s="17">
        <f t="shared" si="80"/>
        <v>5.6455549123833517</v>
      </c>
      <c r="AP133" s="17">
        <f t="shared" si="80"/>
        <v>3.1748132650118457</v>
      </c>
      <c r="AQ133" s="17">
        <f t="shared" si="80"/>
        <v>0.77819386706149762</v>
      </c>
      <c r="AR133" s="17">
        <f t="shared" si="80"/>
        <v>-1.5465269489503515</v>
      </c>
      <c r="AS133" s="17">
        <f t="shared" si="80"/>
        <v>-3.8015061404818358</v>
      </c>
      <c r="AT133" s="17">
        <f t="shared" si="80"/>
        <v>-5.988835956267387</v>
      </c>
      <c r="AU133" s="17">
        <f t="shared" si="80"/>
        <v>-46.348045877579374</v>
      </c>
      <c r="AV133" s="17">
        <f t="shared" si="80"/>
        <v>-48.406104501252003</v>
      </c>
      <c r="AW133" s="17">
        <f t="shared" si="80"/>
        <v>-50.40242136621444</v>
      </c>
      <c r="AX133" s="17">
        <f t="shared" si="80"/>
        <v>-52.338848725228004</v>
      </c>
      <c r="AY133" s="17">
        <f t="shared" si="80"/>
        <v>-54.217183263471156</v>
      </c>
      <c r="AZ133" s="17">
        <f t="shared" si="80"/>
        <v>-56.039167765567043</v>
      </c>
      <c r="BA133" s="17">
        <f t="shared" si="80"/>
        <v>-57.80649273260002</v>
      </c>
      <c r="BB133" s="17">
        <f t="shared" si="80"/>
        <v>-59.520797950622011</v>
      </c>
      <c r="BC133" s="17">
        <f t="shared" si="80"/>
        <v>-61.183674012103353</v>
      </c>
      <c r="BD133" s="17">
        <f t="shared" si="80"/>
        <v>-62.796663791740258</v>
      </c>
      <c r="BE133" s="17">
        <f t="shared" si="80"/>
        <v>-64.361263877988051</v>
      </c>
      <c r="BF133" s="17">
        <f t="shared" si="80"/>
        <v>-65.878925961648434</v>
      </c>
      <c r="BG133" s="17">
        <f t="shared" si="80"/>
        <v>-116.51355818279899</v>
      </c>
      <c r="BH133" s="17">
        <f t="shared" si="80"/>
        <v>-117.94152643731499</v>
      </c>
      <c r="BI133" s="17">
        <f t="shared" si="80"/>
        <v>-119.32665564419551</v>
      </c>
      <c r="BJ133" s="17">
        <f t="shared" si="80"/>
        <v>-120.6702309748697</v>
      </c>
      <c r="BK133" s="17">
        <f t="shared" si="80"/>
        <v>-121.97349904562361</v>
      </c>
      <c r="BL133" s="17">
        <f t="shared" si="80"/>
        <v>-123.23766907425488</v>
      </c>
      <c r="BM133" s="17">
        <f t="shared" si="80"/>
        <v>-124.46391400202725</v>
      </c>
      <c r="BN133" s="17">
        <f t="shared" si="80"/>
        <v>-125.65337158196638</v>
      </c>
      <c r="BO133" s="17">
        <f t="shared" si="80"/>
        <v>-126.80714543450742</v>
      </c>
      <c r="BP133" s="17">
        <f t="shared" si="80"/>
        <v>-127.9263060714722</v>
      </c>
      <c r="BQ133" s="17">
        <f t="shared" si="80"/>
        <v>-129.01189188932801</v>
      </c>
      <c r="BR133" s="17">
        <f t="shared" si="80"/>
        <v>-130.06491013264821</v>
      </c>
    </row>
    <row r="135" spans="3:70" s="7" customFormat="1" x14ac:dyDescent="0.25">
      <c r="C135" s="7" t="s">
        <v>55</v>
      </c>
      <c r="T135" s="16"/>
    </row>
    <row r="137" spans="3:70" x14ac:dyDescent="0.25">
      <c r="C137" s="1" t="str">
        <f>C135&amp;" b/f"</f>
        <v>Share Capital b/f</v>
      </c>
      <c r="W137" s="6">
        <f t="shared" ref="W137:BR137" si="81">V139</f>
        <v>1000</v>
      </c>
      <c r="X137" s="6">
        <f t="shared" si="81"/>
        <v>1000</v>
      </c>
      <c r="Y137" s="6">
        <f t="shared" si="81"/>
        <v>1000</v>
      </c>
      <c r="Z137" s="6">
        <f t="shared" si="81"/>
        <v>1000</v>
      </c>
      <c r="AA137" s="6">
        <f t="shared" si="81"/>
        <v>1000</v>
      </c>
      <c r="AB137" s="6">
        <f t="shared" si="81"/>
        <v>1000</v>
      </c>
      <c r="AC137" s="6">
        <f t="shared" si="81"/>
        <v>1000</v>
      </c>
      <c r="AD137" s="6">
        <f t="shared" si="81"/>
        <v>1000</v>
      </c>
      <c r="AE137" s="6">
        <f t="shared" si="81"/>
        <v>1000</v>
      </c>
      <c r="AF137" s="6">
        <f t="shared" si="81"/>
        <v>1000</v>
      </c>
      <c r="AG137" s="6">
        <f t="shared" si="81"/>
        <v>1000</v>
      </c>
      <c r="AH137" s="6">
        <f t="shared" si="81"/>
        <v>1000</v>
      </c>
      <c r="AI137" s="6">
        <f t="shared" si="81"/>
        <v>1000</v>
      </c>
      <c r="AJ137" s="6">
        <f t="shared" si="81"/>
        <v>1000</v>
      </c>
      <c r="AK137" s="6">
        <f t="shared" si="81"/>
        <v>1000</v>
      </c>
      <c r="AL137" s="6">
        <f t="shared" si="81"/>
        <v>1000</v>
      </c>
      <c r="AM137" s="6">
        <f t="shared" si="81"/>
        <v>1000</v>
      </c>
      <c r="AN137" s="6">
        <f t="shared" si="81"/>
        <v>1000</v>
      </c>
      <c r="AO137" s="6">
        <f t="shared" si="81"/>
        <v>1000</v>
      </c>
      <c r="AP137" s="6">
        <f t="shared" si="81"/>
        <v>1000</v>
      </c>
      <c r="AQ137" s="6">
        <f t="shared" si="81"/>
        <v>1000</v>
      </c>
      <c r="AR137" s="6">
        <f t="shared" si="81"/>
        <v>1000</v>
      </c>
      <c r="AS137" s="6">
        <f t="shared" si="81"/>
        <v>1000</v>
      </c>
      <c r="AT137" s="6">
        <f t="shared" si="81"/>
        <v>1000</v>
      </c>
      <c r="AU137" s="6">
        <f t="shared" si="81"/>
        <v>1000</v>
      </c>
      <c r="AV137" s="6">
        <f t="shared" si="81"/>
        <v>1000</v>
      </c>
      <c r="AW137" s="6">
        <f t="shared" si="81"/>
        <v>1000</v>
      </c>
      <c r="AX137" s="6">
        <f t="shared" si="81"/>
        <v>1000</v>
      </c>
      <c r="AY137" s="6">
        <f t="shared" si="81"/>
        <v>1000</v>
      </c>
      <c r="AZ137" s="6">
        <f t="shared" si="81"/>
        <v>1000</v>
      </c>
      <c r="BA137" s="6">
        <f t="shared" si="81"/>
        <v>1000</v>
      </c>
      <c r="BB137" s="6">
        <f t="shared" si="81"/>
        <v>1000</v>
      </c>
      <c r="BC137" s="6">
        <f t="shared" si="81"/>
        <v>1000</v>
      </c>
      <c r="BD137" s="6">
        <f t="shared" si="81"/>
        <v>1000</v>
      </c>
      <c r="BE137" s="6">
        <f t="shared" si="81"/>
        <v>1000</v>
      </c>
      <c r="BF137" s="6">
        <f t="shared" si="81"/>
        <v>1000</v>
      </c>
      <c r="BG137" s="6">
        <f t="shared" si="81"/>
        <v>1000</v>
      </c>
      <c r="BH137" s="6">
        <f t="shared" si="81"/>
        <v>1000</v>
      </c>
      <c r="BI137" s="6">
        <f t="shared" si="81"/>
        <v>1000</v>
      </c>
      <c r="BJ137" s="6">
        <f t="shared" si="81"/>
        <v>1000</v>
      </c>
      <c r="BK137" s="6">
        <f t="shared" si="81"/>
        <v>1000</v>
      </c>
      <c r="BL137" s="6">
        <f t="shared" si="81"/>
        <v>1000</v>
      </c>
      <c r="BM137" s="6">
        <f t="shared" si="81"/>
        <v>1000</v>
      </c>
      <c r="BN137" s="6">
        <f t="shared" si="81"/>
        <v>1000</v>
      </c>
      <c r="BO137" s="6">
        <f t="shared" si="81"/>
        <v>1000</v>
      </c>
      <c r="BP137" s="6">
        <f t="shared" si="81"/>
        <v>1000</v>
      </c>
      <c r="BQ137" s="6">
        <f t="shared" si="81"/>
        <v>1000</v>
      </c>
      <c r="BR137" s="6">
        <f t="shared" si="81"/>
        <v>1000</v>
      </c>
    </row>
    <row r="138" spans="3:70" x14ac:dyDescent="0.25">
      <c r="C138" s="1" t="s">
        <v>54</v>
      </c>
      <c r="W138" s="18">
        <f t="shared" ref="W138:BR138" si="82">V138</f>
        <v>0</v>
      </c>
      <c r="X138" s="18">
        <f t="shared" si="82"/>
        <v>0</v>
      </c>
      <c r="Y138" s="18">
        <f t="shared" si="82"/>
        <v>0</v>
      </c>
      <c r="Z138" s="18">
        <f t="shared" si="82"/>
        <v>0</v>
      </c>
      <c r="AA138" s="18">
        <f t="shared" si="82"/>
        <v>0</v>
      </c>
      <c r="AB138" s="18">
        <f t="shared" si="82"/>
        <v>0</v>
      </c>
      <c r="AC138" s="18">
        <f t="shared" si="82"/>
        <v>0</v>
      </c>
      <c r="AD138" s="18">
        <f t="shared" si="82"/>
        <v>0</v>
      </c>
      <c r="AE138" s="18">
        <f t="shared" si="82"/>
        <v>0</v>
      </c>
      <c r="AF138" s="18">
        <f t="shared" si="82"/>
        <v>0</v>
      </c>
      <c r="AG138" s="18">
        <f t="shared" si="82"/>
        <v>0</v>
      </c>
      <c r="AH138" s="18">
        <f t="shared" si="82"/>
        <v>0</v>
      </c>
      <c r="AI138" s="18">
        <f t="shared" si="82"/>
        <v>0</v>
      </c>
      <c r="AJ138" s="18">
        <f t="shared" si="82"/>
        <v>0</v>
      </c>
      <c r="AK138" s="18">
        <f t="shared" si="82"/>
        <v>0</v>
      </c>
      <c r="AL138" s="18">
        <f t="shared" si="82"/>
        <v>0</v>
      </c>
      <c r="AM138" s="18">
        <f t="shared" si="82"/>
        <v>0</v>
      </c>
      <c r="AN138" s="18">
        <f t="shared" si="82"/>
        <v>0</v>
      </c>
      <c r="AO138" s="18">
        <f t="shared" si="82"/>
        <v>0</v>
      </c>
      <c r="AP138" s="18">
        <f t="shared" si="82"/>
        <v>0</v>
      </c>
      <c r="AQ138" s="18">
        <f t="shared" si="82"/>
        <v>0</v>
      </c>
      <c r="AR138" s="18">
        <f t="shared" si="82"/>
        <v>0</v>
      </c>
      <c r="AS138" s="18">
        <f t="shared" si="82"/>
        <v>0</v>
      </c>
      <c r="AT138" s="18">
        <f t="shared" si="82"/>
        <v>0</v>
      </c>
      <c r="AU138" s="18">
        <f t="shared" si="82"/>
        <v>0</v>
      </c>
      <c r="AV138" s="18">
        <f t="shared" si="82"/>
        <v>0</v>
      </c>
      <c r="AW138" s="18">
        <f t="shared" si="82"/>
        <v>0</v>
      </c>
      <c r="AX138" s="18">
        <f t="shared" si="82"/>
        <v>0</v>
      </c>
      <c r="AY138" s="18">
        <f t="shared" si="82"/>
        <v>0</v>
      </c>
      <c r="AZ138" s="18">
        <f t="shared" si="82"/>
        <v>0</v>
      </c>
      <c r="BA138" s="18">
        <f t="shared" si="82"/>
        <v>0</v>
      </c>
      <c r="BB138" s="18">
        <f t="shared" si="82"/>
        <v>0</v>
      </c>
      <c r="BC138" s="18">
        <f t="shared" si="82"/>
        <v>0</v>
      </c>
      <c r="BD138" s="18">
        <f t="shared" si="82"/>
        <v>0</v>
      </c>
      <c r="BE138" s="18">
        <f t="shared" si="82"/>
        <v>0</v>
      </c>
      <c r="BF138" s="18">
        <f t="shared" si="82"/>
        <v>0</v>
      </c>
      <c r="BG138" s="18">
        <f t="shared" si="82"/>
        <v>0</v>
      </c>
      <c r="BH138" s="18">
        <f t="shared" si="82"/>
        <v>0</v>
      </c>
      <c r="BI138" s="18">
        <f t="shared" si="82"/>
        <v>0</v>
      </c>
      <c r="BJ138" s="18">
        <f t="shared" si="82"/>
        <v>0</v>
      </c>
      <c r="BK138" s="18">
        <f t="shared" si="82"/>
        <v>0</v>
      </c>
      <c r="BL138" s="18">
        <f t="shared" si="82"/>
        <v>0</v>
      </c>
      <c r="BM138" s="18">
        <f t="shared" si="82"/>
        <v>0</v>
      </c>
      <c r="BN138" s="18">
        <f t="shared" si="82"/>
        <v>0</v>
      </c>
      <c r="BO138" s="18">
        <f t="shared" si="82"/>
        <v>0</v>
      </c>
      <c r="BP138" s="18">
        <f t="shared" si="82"/>
        <v>0</v>
      </c>
      <c r="BQ138" s="18">
        <f t="shared" si="82"/>
        <v>0</v>
      </c>
      <c r="BR138" s="18">
        <f t="shared" si="82"/>
        <v>0</v>
      </c>
    </row>
    <row r="139" spans="3:70" x14ac:dyDescent="0.25">
      <c r="C139" s="1" t="str">
        <f>C135&amp;" c/f"</f>
        <v>Share Capital c/f</v>
      </c>
      <c r="V139" s="8">
        <v>1000</v>
      </c>
      <c r="W139" s="17">
        <f t="shared" ref="W139:BR139" si="83">SUM(W137:W138)</f>
        <v>1000</v>
      </c>
      <c r="X139" s="17">
        <f t="shared" si="83"/>
        <v>1000</v>
      </c>
      <c r="Y139" s="17">
        <f t="shared" si="83"/>
        <v>1000</v>
      </c>
      <c r="Z139" s="17">
        <f t="shared" si="83"/>
        <v>1000</v>
      </c>
      <c r="AA139" s="17">
        <f t="shared" si="83"/>
        <v>1000</v>
      </c>
      <c r="AB139" s="17">
        <f t="shared" si="83"/>
        <v>1000</v>
      </c>
      <c r="AC139" s="17">
        <f t="shared" si="83"/>
        <v>1000</v>
      </c>
      <c r="AD139" s="17">
        <f t="shared" si="83"/>
        <v>1000</v>
      </c>
      <c r="AE139" s="17">
        <f t="shared" si="83"/>
        <v>1000</v>
      </c>
      <c r="AF139" s="17">
        <f t="shared" si="83"/>
        <v>1000</v>
      </c>
      <c r="AG139" s="17">
        <f t="shared" si="83"/>
        <v>1000</v>
      </c>
      <c r="AH139" s="17">
        <f t="shared" si="83"/>
        <v>1000</v>
      </c>
      <c r="AI139" s="17">
        <f t="shared" si="83"/>
        <v>1000</v>
      </c>
      <c r="AJ139" s="17">
        <f t="shared" si="83"/>
        <v>1000</v>
      </c>
      <c r="AK139" s="17">
        <f t="shared" si="83"/>
        <v>1000</v>
      </c>
      <c r="AL139" s="17">
        <f t="shared" si="83"/>
        <v>1000</v>
      </c>
      <c r="AM139" s="17">
        <f t="shared" si="83"/>
        <v>1000</v>
      </c>
      <c r="AN139" s="17">
        <f t="shared" si="83"/>
        <v>1000</v>
      </c>
      <c r="AO139" s="17">
        <f t="shared" si="83"/>
        <v>1000</v>
      </c>
      <c r="AP139" s="17">
        <f t="shared" si="83"/>
        <v>1000</v>
      </c>
      <c r="AQ139" s="17">
        <f t="shared" si="83"/>
        <v>1000</v>
      </c>
      <c r="AR139" s="17">
        <f t="shared" si="83"/>
        <v>1000</v>
      </c>
      <c r="AS139" s="17">
        <f t="shared" si="83"/>
        <v>1000</v>
      </c>
      <c r="AT139" s="17">
        <f t="shared" si="83"/>
        <v>1000</v>
      </c>
      <c r="AU139" s="17">
        <f t="shared" si="83"/>
        <v>1000</v>
      </c>
      <c r="AV139" s="17">
        <f t="shared" si="83"/>
        <v>1000</v>
      </c>
      <c r="AW139" s="17">
        <f t="shared" si="83"/>
        <v>1000</v>
      </c>
      <c r="AX139" s="17">
        <f t="shared" si="83"/>
        <v>1000</v>
      </c>
      <c r="AY139" s="17">
        <f t="shared" si="83"/>
        <v>1000</v>
      </c>
      <c r="AZ139" s="17">
        <f t="shared" si="83"/>
        <v>1000</v>
      </c>
      <c r="BA139" s="17">
        <f t="shared" si="83"/>
        <v>1000</v>
      </c>
      <c r="BB139" s="17">
        <f t="shared" si="83"/>
        <v>1000</v>
      </c>
      <c r="BC139" s="17">
        <f t="shared" si="83"/>
        <v>1000</v>
      </c>
      <c r="BD139" s="17">
        <f t="shared" si="83"/>
        <v>1000</v>
      </c>
      <c r="BE139" s="17">
        <f t="shared" si="83"/>
        <v>1000</v>
      </c>
      <c r="BF139" s="17">
        <f t="shared" si="83"/>
        <v>1000</v>
      </c>
      <c r="BG139" s="17">
        <f t="shared" si="83"/>
        <v>1000</v>
      </c>
      <c r="BH139" s="17">
        <f t="shared" si="83"/>
        <v>1000</v>
      </c>
      <c r="BI139" s="17">
        <f t="shared" si="83"/>
        <v>1000</v>
      </c>
      <c r="BJ139" s="17">
        <f t="shared" si="83"/>
        <v>1000</v>
      </c>
      <c r="BK139" s="17">
        <f t="shared" si="83"/>
        <v>1000</v>
      </c>
      <c r="BL139" s="17">
        <f t="shared" si="83"/>
        <v>1000</v>
      </c>
      <c r="BM139" s="17">
        <f t="shared" si="83"/>
        <v>1000</v>
      </c>
      <c r="BN139" s="17">
        <f t="shared" si="83"/>
        <v>1000</v>
      </c>
      <c r="BO139" s="17">
        <f t="shared" si="83"/>
        <v>1000</v>
      </c>
      <c r="BP139" s="17">
        <f t="shared" si="83"/>
        <v>1000</v>
      </c>
      <c r="BQ139" s="17">
        <f t="shared" si="83"/>
        <v>1000</v>
      </c>
      <c r="BR139" s="17">
        <f t="shared" si="83"/>
        <v>1000</v>
      </c>
    </row>
    <row r="142" spans="3:70" s="7" customFormat="1" x14ac:dyDescent="0.25">
      <c r="C142" s="7" t="s">
        <v>53</v>
      </c>
      <c r="T142" s="16"/>
    </row>
    <row r="144" spans="3:70" x14ac:dyDescent="0.25">
      <c r="C144" s="1" t="str">
        <f>C142&amp;" b/f"</f>
        <v>Reserves b/f</v>
      </c>
      <c r="W144" s="6">
        <f t="shared" ref="W144:BR144" si="84">V146</f>
        <v>39000</v>
      </c>
      <c r="X144" s="6">
        <f t="shared" si="84"/>
        <v>37926.75</v>
      </c>
      <c r="Y144" s="6">
        <f t="shared" si="84"/>
        <v>36889.949999999997</v>
      </c>
      <c r="Z144" s="6">
        <f t="shared" si="84"/>
        <v>35888.506499999996</v>
      </c>
      <c r="AA144" s="6">
        <f t="shared" si="84"/>
        <v>34921.358804999996</v>
      </c>
      <c r="AB144" s="6">
        <f t="shared" si="84"/>
        <v>33987.478040849994</v>
      </c>
      <c r="AC144" s="6">
        <f t="shared" si="84"/>
        <v>33085.866199624492</v>
      </c>
      <c r="AD144" s="6">
        <f t="shared" si="84"/>
        <v>32215.555213635758</v>
      </c>
      <c r="AE144" s="6">
        <f t="shared" si="84"/>
        <v>31375.606057226687</v>
      </c>
      <c r="AF144" s="6">
        <f t="shared" si="84"/>
        <v>30565.107875509886</v>
      </c>
      <c r="AG144" s="6">
        <f t="shared" si="84"/>
        <v>29783.177139244588</v>
      </c>
      <c r="AH144" s="6">
        <f t="shared" si="84"/>
        <v>29028.956825067249</v>
      </c>
      <c r="AI144" s="6">
        <f t="shared" si="84"/>
        <v>28301.615620315231</v>
      </c>
      <c r="AJ144" s="6">
        <f t="shared" si="84"/>
        <v>28112.672151705774</v>
      </c>
      <c r="AK144" s="6">
        <f t="shared" si="84"/>
        <v>27949.0192371546</v>
      </c>
      <c r="AL144" s="6">
        <f t="shared" si="84"/>
        <v>27809.898160039964</v>
      </c>
      <c r="AM144" s="6">
        <f t="shared" si="84"/>
        <v>27694.572965238767</v>
      </c>
      <c r="AN144" s="6">
        <f t="shared" si="84"/>
        <v>27602.329776281604</v>
      </c>
      <c r="AO144" s="6">
        <f t="shared" si="84"/>
        <v>27532.476132993157</v>
      </c>
      <c r="AP144" s="6">
        <f t="shared" si="84"/>
        <v>27484.340349003363</v>
      </c>
      <c r="AQ144" s="6">
        <f t="shared" si="84"/>
        <v>27457.270888533265</v>
      </c>
      <c r="AR144" s="6">
        <f t="shared" si="84"/>
        <v>27450.635761877267</v>
      </c>
      <c r="AS144" s="6">
        <f t="shared" si="84"/>
        <v>27463.821939020949</v>
      </c>
      <c r="AT144" s="6">
        <f t="shared" si="84"/>
        <v>27496.234780850322</v>
      </c>
      <c r="AU144" s="6">
        <f t="shared" si="84"/>
        <v>27547.297487424814</v>
      </c>
      <c r="AV144" s="6">
        <f t="shared" si="84"/>
        <v>27942.475562802068</v>
      </c>
      <c r="AW144" s="6">
        <f t="shared" si="84"/>
        <v>28355.201295918007</v>
      </c>
      <c r="AX144" s="6">
        <f t="shared" si="84"/>
        <v>28784.948257040465</v>
      </c>
      <c r="AY144" s="6">
        <f t="shared" si="84"/>
        <v>29231.205809329251</v>
      </c>
      <c r="AZ144" s="6">
        <f t="shared" si="84"/>
        <v>29693.478635049374</v>
      </c>
      <c r="BA144" s="6">
        <f t="shared" si="84"/>
        <v>30171.286275997893</v>
      </c>
      <c r="BB144" s="6">
        <f t="shared" si="84"/>
        <v>30664.162687717955</v>
      </c>
      <c r="BC144" s="6">
        <f t="shared" si="84"/>
        <v>31171.655807086416</v>
      </c>
      <c r="BD144" s="6">
        <f t="shared" si="84"/>
        <v>31693.327132873823</v>
      </c>
      <c r="BE144" s="6">
        <f t="shared" si="84"/>
        <v>32228.751318887607</v>
      </c>
      <c r="BF144" s="6">
        <f t="shared" si="84"/>
        <v>32777.51577932098</v>
      </c>
      <c r="BG144" s="6">
        <f t="shared" si="84"/>
        <v>33339.220305941351</v>
      </c>
      <c r="BH144" s="6">
        <f t="shared" si="84"/>
        <v>34332.651696763111</v>
      </c>
      <c r="BI144" s="6">
        <f t="shared" si="84"/>
        <v>35338.258395860219</v>
      </c>
      <c r="BJ144" s="6">
        <f t="shared" si="84"/>
        <v>36355.675143984416</v>
      </c>
      <c r="BK144" s="6">
        <f t="shared" si="84"/>
        <v>37384.547639664881</v>
      </c>
      <c r="BL144" s="6">
        <f t="shared" si="84"/>
        <v>38424.532210474936</v>
      </c>
      <c r="BM144" s="6">
        <f t="shared" si="84"/>
        <v>39475.295494160688</v>
      </c>
      <c r="BN144" s="6">
        <f t="shared" si="84"/>
        <v>40536.514129335868</v>
      </c>
      <c r="BO144" s="6">
        <f t="shared" si="84"/>
        <v>41607.874455455792</v>
      </c>
      <c r="BP144" s="6">
        <f t="shared" si="84"/>
        <v>42689.072221792121</v>
      </c>
      <c r="BQ144" s="6">
        <f t="shared" si="84"/>
        <v>43779.812305138359</v>
      </c>
      <c r="BR144" s="6">
        <f t="shared" si="84"/>
        <v>44879.808435984211</v>
      </c>
    </row>
    <row r="145" spans="1:70" x14ac:dyDescent="0.25">
      <c r="C145" s="1" t="s">
        <v>52</v>
      </c>
      <c r="W145" s="6">
        <f>Outputs!W37</f>
        <v>-1073.25</v>
      </c>
      <c r="X145" s="6">
        <f>Outputs!X37</f>
        <v>-1036.8</v>
      </c>
      <c r="Y145" s="6">
        <f>Outputs!Y37</f>
        <v>-1001.4434999999999</v>
      </c>
      <c r="Z145" s="6">
        <f>Outputs!Z37</f>
        <v>-967.14769499999989</v>
      </c>
      <c r="AA145" s="6">
        <f>Outputs!AA37</f>
        <v>-933.88076415000012</v>
      </c>
      <c r="AB145" s="6">
        <f>Outputs!AB37</f>
        <v>-901.61184122550003</v>
      </c>
      <c r="AC145" s="6">
        <f>Outputs!AC37</f>
        <v>-870.31098598873507</v>
      </c>
      <c r="AD145" s="6">
        <f>Outputs!AD37</f>
        <v>-839.94915640907311</v>
      </c>
      <c r="AE145" s="6">
        <f>Outputs!AE37</f>
        <v>-810.4981817168009</v>
      </c>
      <c r="AF145" s="6">
        <f>Outputs!AF37</f>
        <v>-781.9307362652969</v>
      </c>
      <c r="AG145" s="6">
        <f>Outputs!AG37</f>
        <v>-754.22031417733785</v>
      </c>
      <c r="AH145" s="6">
        <f>Outputs!AH37</f>
        <v>-727.34120475201792</v>
      </c>
      <c r="AI145" s="6">
        <f>Outputs!AI37</f>
        <v>-188.94346860945637</v>
      </c>
      <c r="AJ145" s="6">
        <f>Outputs!AJ37</f>
        <v>-163.65291455117261</v>
      </c>
      <c r="AK145" s="6">
        <f>Outputs!AK37</f>
        <v>-139.12107711463739</v>
      </c>
      <c r="AL145" s="6">
        <f>Outputs!AL37</f>
        <v>-115.32519480119825</v>
      </c>
      <c r="AM145" s="6">
        <f>Outputs!AM37</f>
        <v>-92.243188957162232</v>
      </c>
      <c r="AN145" s="6">
        <f>Outputs!AN37</f>
        <v>-69.853643288447387</v>
      </c>
      <c r="AO145" s="6">
        <f>Outputs!AO37</f>
        <v>-48.135783989793978</v>
      </c>
      <c r="AP145" s="6">
        <f>Outputs!AP37</f>
        <v>-27.0694604701001</v>
      </c>
      <c r="AQ145" s="6">
        <f>Outputs!AQ37</f>
        <v>-6.6351266559971238</v>
      </c>
      <c r="AR145" s="6">
        <f>Outputs!AR37</f>
        <v>13.186177143682855</v>
      </c>
      <c r="AS145" s="6">
        <f>Outputs!AS37</f>
        <v>32.412841829372354</v>
      </c>
      <c r="AT145" s="6">
        <f>Outputs!AT37</f>
        <v>51.062706574491258</v>
      </c>
      <c r="AU145" s="6">
        <f>Outputs!AU37</f>
        <v>395.17807537725571</v>
      </c>
      <c r="AV145" s="6">
        <f>Outputs!AV37</f>
        <v>412.72573311593794</v>
      </c>
      <c r="AW145" s="6">
        <f>Outputs!AW37</f>
        <v>429.74696112245994</v>
      </c>
      <c r="AX145" s="6">
        <f>Outputs!AX37</f>
        <v>446.2575522887862</v>
      </c>
      <c r="AY145" s="6">
        <f>Outputs!AY37</f>
        <v>462.27282572012257</v>
      </c>
      <c r="AZ145" s="6">
        <f>Outputs!AZ37</f>
        <v>477.80764094851889</v>
      </c>
      <c r="BA145" s="6">
        <f>Outputs!BA37</f>
        <v>492.87641172006329</v>
      </c>
      <c r="BB145" s="6">
        <f>Outputs!BB37</f>
        <v>507.49311936846141</v>
      </c>
      <c r="BC145" s="6">
        <f>Outputs!BC37</f>
        <v>521.67132578740757</v>
      </c>
      <c r="BD145" s="6">
        <f>Outputs!BD37</f>
        <v>535.4241860137854</v>
      </c>
      <c r="BE145" s="6">
        <f>Outputs!BE37</f>
        <v>548.76446043337182</v>
      </c>
      <c r="BF145" s="6">
        <f>Outputs!BF37</f>
        <v>561.70452662037076</v>
      </c>
      <c r="BG145" s="6">
        <f>Outputs!BG37</f>
        <v>993.43139082175958</v>
      </c>
      <c r="BH145" s="6">
        <f>Outputs!BH37</f>
        <v>1005.6066990971067</v>
      </c>
      <c r="BI145" s="6">
        <f>Outputs!BI37</f>
        <v>1017.4167481241936</v>
      </c>
      <c r="BJ145" s="6">
        <f>Outputs!BJ37</f>
        <v>1028.8724956804679</v>
      </c>
      <c r="BK145" s="6">
        <f>Outputs!BK37</f>
        <v>1039.9845708100538</v>
      </c>
      <c r="BL145" s="6">
        <f>Outputs!BL37</f>
        <v>1050.7632836857522</v>
      </c>
      <c r="BM145" s="6">
        <f>Outputs!BM37</f>
        <v>1061.2186351751798</v>
      </c>
      <c r="BN145" s="6">
        <f>Outputs!BN37</f>
        <v>1071.3603261199241</v>
      </c>
      <c r="BO145" s="6">
        <f>Outputs!BO37</f>
        <v>1081.1977663363264</v>
      </c>
      <c r="BP145" s="6">
        <f>Outputs!BP37</f>
        <v>1090.7400833462366</v>
      </c>
      <c r="BQ145" s="6">
        <f>Outputs!BQ37</f>
        <v>1099.9961308458496</v>
      </c>
      <c r="BR145" s="6">
        <f>Outputs!BR37</f>
        <v>1108.9744969204739</v>
      </c>
    </row>
    <row r="146" spans="1:70" x14ac:dyDescent="0.25">
      <c r="C146" s="1" t="str">
        <f>C142&amp;" c/f"</f>
        <v>Reserves c/f</v>
      </c>
      <c r="V146" s="8">
        <v>39000</v>
      </c>
      <c r="W146" s="17">
        <f t="shared" ref="W146:BR146" si="85">SUM(W144:W145)</f>
        <v>37926.75</v>
      </c>
      <c r="X146" s="17">
        <f t="shared" si="85"/>
        <v>36889.949999999997</v>
      </c>
      <c r="Y146" s="17">
        <f t="shared" si="85"/>
        <v>35888.506499999996</v>
      </c>
      <c r="Z146" s="17">
        <f t="shared" si="85"/>
        <v>34921.358804999996</v>
      </c>
      <c r="AA146" s="17">
        <f t="shared" si="85"/>
        <v>33987.478040849994</v>
      </c>
      <c r="AB146" s="17">
        <f t="shared" si="85"/>
        <v>33085.866199624492</v>
      </c>
      <c r="AC146" s="17">
        <f t="shared" si="85"/>
        <v>32215.555213635758</v>
      </c>
      <c r="AD146" s="17">
        <f t="shared" si="85"/>
        <v>31375.606057226687</v>
      </c>
      <c r="AE146" s="17">
        <f t="shared" si="85"/>
        <v>30565.107875509886</v>
      </c>
      <c r="AF146" s="17">
        <f t="shared" si="85"/>
        <v>29783.177139244588</v>
      </c>
      <c r="AG146" s="17">
        <f t="shared" si="85"/>
        <v>29028.956825067249</v>
      </c>
      <c r="AH146" s="17">
        <f t="shared" si="85"/>
        <v>28301.615620315231</v>
      </c>
      <c r="AI146" s="17">
        <f t="shared" si="85"/>
        <v>28112.672151705774</v>
      </c>
      <c r="AJ146" s="17">
        <f t="shared" si="85"/>
        <v>27949.0192371546</v>
      </c>
      <c r="AK146" s="17">
        <f t="shared" si="85"/>
        <v>27809.898160039964</v>
      </c>
      <c r="AL146" s="17">
        <f t="shared" si="85"/>
        <v>27694.572965238767</v>
      </c>
      <c r="AM146" s="17">
        <f t="shared" si="85"/>
        <v>27602.329776281604</v>
      </c>
      <c r="AN146" s="17">
        <f t="shared" si="85"/>
        <v>27532.476132993157</v>
      </c>
      <c r="AO146" s="17">
        <f t="shared" si="85"/>
        <v>27484.340349003363</v>
      </c>
      <c r="AP146" s="17">
        <f t="shared" si="85"/>
        <v>27457.270888533265</v>
      </c>
      <c r="AQ146" s="17">
        <f t="shared" si="85"/>
        <v>27450.635761877267</v>
      </c>
      <c r="AR146" s="17">
        <f t="shared" si="85"/>
        <v>27463.821939020949</v>
      </c>
      <c r="AS146" s="17">
        <f t="shared" si="85"/>
        <v>27496.234780850322</v>
      </c>
      <c r="AT146" s="17">
        <f t="shared" si="85"/>
        <v>27547.297487424814</v>
      </c>
      <c r="AU146" s="17">
        <f t="shared" si="85"/>
        <v>27942.475562802068</v>
      </c>
      <c r="AV146" s="17">
        <f t="shared" si="85"/>
        <v>28355.201295918007</v>
      </c>
      <c r="AW146" s="17">
        <f t="shared" si="85"/>
        <v>28784.948257040465</v>
      </c>
      <c r="AX146" s="17">
        <f t="shared" si="85"/>
        <v>29231.205809329251</v>
      </c>
      <c r="AY146" s="17">
        <f t="shared" si="85"/>
        <v>29693.478635049374</v>
      </c>
      <c r="AZ146" s="17">
        <f t="shared" si="85"/>
        <v>30171.286275997893</v>
      </c>
      <c r="BA146" s="17">
        <f t="shared" si="85"/>
        <v>30664.162687717955</v>
      </c>
      <c r="BB146" s="17">
        <f t="shared" si="85"/>
        <v>31171.655807086416</v>
      </c>
      <c r="BC146" s="17">
        <f t="shared" si="85"/>
        <v>31693.327132873823</v>
      </c>
      <c r="BD146" s="17">
        <f t="shared" si="85"/>
        <v>32228.751318887607</v>
      </c>
      <c r="BE146" s="17">
        <f t="shared" si="85"/>
        <v>32777.51577932098</v>
      </c>
      <c r="BF146" s="17">
        <f t="shared" si="85"/>
        <v>33339.220305941351</v>
      </c>
      <c r="BG146" s="17">
        <f t="shared" si="85"/>
        <v>34332.651696763111</v>
      </c>
      <c r="BH146" s="17">
        <f t="shared" si="85"/>
        <v>35338.258395860219</v>
      </c>
      <c r="BI146" s="17">
        <f t="shared" si="85"/>
        <v>36355.675143984416</v>
      </c>
      <c r="BJ146" s="17">
        <f t="shared" si="85"/>
        <v>37384.547639664881</v>
      </c>
      <c r="BK146" s="17">
        <f t="shared" si="85"/>
        <v>38424.532210474936</v>
      </c>
      <c r="BL146" s="17">
        <f t="shared" si="85"/>
        <v>39475.295494160688</v>
      </c>
      <c r="BM146" s="17">
        <f t="shared" si="85"/>
        <v>40536.514129335868</v>
      </c>
      <c r="BN146" s="17">
        <f t="shared" si="85"/>
        <v>41607.874455455792</v>
      </c>
      <c r="BO146" s="17">
        <f t="shared" si="85"/>
        <v>42689.072221792121</v>
      </c>
      <c r="BP146" s="17">
        <f t="shared" si="85"/>
        <v>43779.812305138359</v>
      </c>
      <c r="BQ146" s="17">
        <f t="shared" si="85"/>
        <v>44879.808435984211</v>
      </c>
      <c r="BR146" s="17">
        <f t="shared" si="85"/>
        <v>45988.782932904687</v>
      </c>
    </row>
    <row r="149" spans="1:70" s="2" customFormat="1" x14ac:dyDescent="0.25">
      <c r="A149" s="2" t="str">
        <f>REPT("End of Sheet                                                                                                                             ",10)</f>
        <v xml:space="preserve">End of Sheet                                                                                                                             End of Sheet                                                                                                                             End of Sheet                                                                                                                             End of Sheet                                                                                                                             End of Sheet                                                                                                                             End of Sheet                                                                                                                             End of Sheet                                                                                                                             End of Sheet                                                                                                                             End of Sheet                                                                                                                             End of Sheet                                                                                                                             </v>
      </c>
      <c r="T149" s="16"/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F0F8F9-223A-4233-8F21-914E99344320}">
  <sheetPr codeName="Sheet3">
    <tabColor rgb="FF92D050"/>
    <outlinePr summaryBelow="0"/>
  </sheetPr>
  <dimension ref="A1:BS79"/>
  <sheetViews>
    <sheetView showGridLines="0" zoomScaleNormal="100" workbookViewId="0">
      <pane xSplit="4" ySplit="9" topLeftCell="BD45" activePane="bottomRight" state="frozen"/>
      <selection activeCell="H9" sqref="H9"/>
      <selection pane="topRight" activeCell="H9" sqref="H9"/>
      <selection pane="bottomLeft" activeCell="H9" sqref="H9"/>
      <selection pane="bottomRight" sqref="A1:BS79"/>
    </sheetView>
  </sheetViews>
  <sheetFormatPr defaultColWidth="0" defaultRowHeight="12.75" zeroHeight="1" outlineLevelRow="2" x14ac:dyDescent="0.2"/>
  <cols>
    <col min="1" max="2" width="2.7109375" style="1" customWidth="1"/>
    <col min="3" max="3" width="26" style="1" customWidth="1"/>
    <col min="4" max="5" width="21" style="1" customWidth="1"/>
    <col min="6" max="6" width="9.140625" style="1" customWidth="1"/>
    <col min="7" max="10" width="11.5703125" style="1" customWidth="1"/>
    <col min="11" max="22" width="0.140625" style="1" customWidth="1"/>
    <col min="23" max="70" width="12.5703125" style="1" customWidth="1"/>
    <col min="71" max="71" width="9.140625" style="1" customWidth="1"/>
    <col min="72" max="16384" width="9.140625" style="1" hidden="1"/>
  </cols>
  <sheetData>
    <row r="1" spans="1:70" s="14" customFormat="1" ht="15" x14ac:dyDescent="0.2">
      <c r="A1" s="14" t="s">
        <v>142</v>
      </c>
      <c r="B1" s="15"/>
      <c r="C1" s="15"/>
    </row>
    <row r="2" spans="1:70" s="2" customFormat="1" x14ac:dyDescent="0.2">
      <c r="C2" s="2" t="s">
        <v>50</v>
      </c>
    </row>
    <row r="3" spans="1:70" x14ac:dyDescent="0.2">
      <c r="G3" s="37" t="str">
        <f>Inputs!F6</f>
        <v>Year 1</v>
      </c>
      <c r="H3" s="37" t="str">
        <f>Inputs!G6</f>
        <v>Year 2</v>
      </c>
      <c r="I3" s="37" t="str">
        <f>Inputs!H6</f>
        <v>Year 3</v>
      </c>
      <c r="J3" s="37" t="str">
        <f>Inputs!I6</f>
        <v>Year 4</v>
      </c>
    </row>
    <row r="4" spans="1:70" x14ac:dyDescent="0.2">
      <c r="C4" s="1" t="s">
        <v>102</v>
      </c>
      <c r="G4" s="36">
        <f>Calculations!G4</f>
        <v>2023</v>
      </c>
      <c r="H4" s="36">
        <f>Calculations!H4</f>
        <v>2024</v>
      </c>
      <c r="I4" s="36">
        <f>Calculations!I4</f>
        <v>2025</v>
      </c>
      <c r="J4" s="36">
        <f>Calculations!J4</f>
        <v>2026</v>
      </c>
      <c r="W4" s="34">
        <f>Calculations!W4</f>
        <v>2023</v>
      </c>
      <c r="X4" s="34">
        <f>Calculations!X4</f>
        <v>2023</v>
      </c>
      <c r="Y4" s="34">
        <f>Calculations!Y4</f>
        <v>2023</v>
      </c>
      <c r="Z4" s="34">
        <f>Calculations!Z4</f>
        <v>2023</v>
      </c>
      <c r="AA4" s="34">
        <f>Calculations!AA4</f>
        <v>2023</v>
      </c>
      <c r="AB4" s="34">
        <f>Calculations!AB4</f>
        <v>2023</v>
      </c>
      <c r="AC4" s="34">
        <f>Calculations!AC4</f>
        <v>2023</v>
      </c>
      <c r="AD4" s="34">
        <f>Calculations!AD4</f>
        <v>2023</v>
      </c>
      <c r="AE4" s="34">
        <f>Calculations!AE4</f>
        <v>2023</v>
      </c>
      <c r="AF4" s="34">
        <f>Calculations!AF4</f>
        <v>2023</v>
      </c>
      <c r="AG4" s="34">
        <f>Calculations!AG4</f>
        <v>2023</v>
      </c>
      <c r="AH4" s="34">
        <f>Calculations!AH4</f>
        <v>2023</v>
      </c>
      <c r="AI4" s="34">
        <f>Calculations!AI4</f>
        <v>2024</v>
      </c>
      <c r="AJ4" s="34">
        <f>Calculations!AJ4</f>
        <v>2024</v>
      </c>
      <c r="AK4" s="34">
        <f>Calculations!AK4</f>
        <v>2024</v>
      </c>
      <c r="AL4" s="34">
        <f>Calculations!AL4</f>
        <v>2024</v>
      </c>
      <c r="AM4" s="34">
        <f>Calculations!AM4</f>
        <v>2024</v>
      </c>
      <c r="AN4" s="34">
        <f>Calculations!AN4</f>
        <v>2024</v>
      </c>
      <c r="AO4" s="34">
        <f>Calculations!AO4</f>
        <v>2024</v>
      </c>
      <c r="AP4" s="34">
        <f>Calculations!AP4</f>
        <v>2024</v>
      </c>
      <c r="AQ4" s="34">
        <f>Calculations!AQ4</f>
        <v>2024</v>
      </c>
      <c r="AR4" s="34">
        <f>Calculations!AR4</f>
        <v>2024</v>
      </c>
      <c r="AS4" s="34">
        <f>Calculations!AS4</f>
        <v>2024</v>
      </c>
      <c r="AT4" s="34">
        <f>Calculations!AT4</f>
        <v>2024</v>
      </c>
      <c r="AU4" s="34">
        <f>Calculations!AU4</f>
        <v>2025</v>
      </c>
      <c r="AV4" s="34">
        <f>Calculations!AV4</f>
        <v>2025</v>
      </c>
      <c r="AW4" s="34">
        <f>Calculations!AW4</f>
        <v>2025</v>
      </c>
      <c r="AX4" s="34">
        <f>Calculations!AX4</f>
        <v>2025</v>
      </c>
      <c r="AY4" s="34">
        <f>Calculations!AY4</f>
        <v>2025</v>
      </c>
      <c r="AZ4" s="34">
        <f>Calculations!AZ4</f>
        <v>2025</v>
      </c>
      <c r="BA4" s="34">
        <f>Calculations!BA4</f>
        <v>2025</v>
      </c>
      <c r="BB4" s="34">
        <f>Calculations!BB4</f>
        <v>2025</v>
      </c>
      <c r="BC4" s="34">
        <f>Calculations!BC4</f>
        <v>2025</v>
      </c>
      <c r="BD4" s="34">
        <f>Calculations!BD4</f>
        <v>2025</v>
      </c>
      <c r="BE4" s="34">
        <f>Calculations!BE4</f>
        <v>2025</v>
      </c>
      <c r="BF4" s="34">
        <f>Calculations!BF4</f>
        <v>2025</v>
      </c>
      <c r="BG4" s="34">
        <f>Calculations!BG4</f>
        <v>2026</v>
      </c>
      <c r="BH4" s="34">
        <f>Calculations!BH4</f>
        <v>2026</v>
      </c>
      <c r="BI4" s="34">
        <f>Calculations!BI4</f>
        <v>2026</v>
      </c>
      <c r="BJ4" s="34">
        <f>Calculations!BJ4</f>
        <v>2026</v>
      </c>
      <c r="BK4" s="34">
        <f>Calculations!BK4</f>
        <v>2026</v>
      </c>
      <c r="BL4" s="34">
        <f>Calculations!BL4</f>
        <v>2026</v>
      </c>
      <c r="BM4" s="34">
        <f>Calculations!BM4</f>
        <v>2026</v>
      </c>
      <c r="BN4" s="34">
        <f>Calculations!BN4</f>
        <v>2026</v>
      </c>
      <c r="BO4" s="34">
        <f>Calculations!BO4</f>
        <v>2026</v>
      </c>
      <c r="BP4" s="34">
        <f>Calculations!BP4</f>
        <v>2026</v>
      </c>
      <c r="BQ4" s="34">
        <f>Calculations!BQ4</f>
        <v>2026</v>
      </c>
      <c r="BR4" s="34">
        <f>Calculations!BR4</f>
        <v>2026</v>
      </c>
    </row>
    <row r="5" spans="1:70" x14ac:dyDescent="0.2">
      <c r="C5" s="1" t="s">
        <v>141</v>
      </c>
      <c r="G5" s="23">
        <f>Inputs!D4</f>
        <v>44927</v>
      </c>
      <c r="H5" s="31">
        <f>G6+1</f>
        <v>45292</v>
      </c>
      <c r="I5" s="31">
        <f>H6+1</f>
        <v>45658</v>
      </c>
      <c r="J5" s="31">
        <f>I6+1</f>
        <v>46023</v>
      </c>
      <c r="W5" s="23">
        <f>Calculations!W5</f>
        <v>44927</v>
      </c>
      <c r="X5" s="23">
        <f>Calculations!X5</f>
        <v>44958</v>
      </c>
      <c r="Y5" s="23">
        <f>Calculations!Y5</f>
        <v>44986</v>
      </c>
      <c r="Z5" s="23">
        <f>Calculations!Z5</f>
        <v>45017</v>
      </c>
      <c r="AA5" s="23">
        <f>Calculations!AA5</f>
        <v>45047</v>
      </c>
      <c r="AB5" s="23">
        <f>Calculations!AB5</f>
        <v>45078</v>
      </c>
      <c r="AC5" s="23">
        <f>Calculations!AC5</f>
        <v>45108</v>
      </c>
      <c r="AD5" s="23">
        <f>Calculations!AD5</f>
        <v>45139</v>
      </c>
      <c r="AE5" s="23">
        <f>Calculations!AE5</f>
        <v>45170</v>
      </c>
      <c r="AF5" s="23">
        <f>Calculations!AF5</f>
        <v>45200</v>
      </c>
      <c r="AG5" s="23">
        <f>Calculations!AG5</f>
        <v>45231</v>
      </c>
      <c r="AH5" s="23">
        <f>Calculations!AH5</f>
        <v>45261</v>
      </c>
      <c r="AI5" s="23">
        <f>Calculations!AI5</f>
        <v>45292</v>
      </c>
      <c r="AJ5" s="23">
        <f>Calculations!AJ5</f>
        <v>45323</v>
      </c>
      <c r="AK5" s="23">
        <f>Calculations!AK5</f>
        <v>45352</v>
      </c>
      <c r="AL5" s="23">
        <f>Calculations!AL5</f>
        <v>45383</v>
      </c>
      <c r="AM5" s="23">
        <f>Calculations!AM5</f>
        <v>45413</v>
      </c>
      <c r="AN5" s="23">
        <f>Calculations!AN5</f>
        <v>45444</v>
      </c>
      <c r="AO5" s="23">
        <f>Calculations!AO5</f>
        <v>45474</v>
      </c>
      <c r="AP5" s="23">
        <f>Calculations!AP5</f>
        <v>45505</v>
      </c>
      <c r="AQ5" s="23">
        <f>Calculations!AQ5</f>
        <v>45536</v>
      </c>
      <c r="AR5" s="23">
        <f>Calculations!AR5</f>
        <v>45566</v>
      </c>
      <c r="AS5" s="23">
        <f>Calculations!AS5</f>
        <v>45597</v>
      </c>
      <c r="AT5" s="23">
        <f>Calculations!AT5</f>
        <v>45627</v>
      </c>
      <c r="AU5" s="23">
        <f>Calculations!AU5</f>
        <v>45658</v>
      </c>
      <c r="AV5" s="23">
        <f>Calculations!AV5</f>
        <v>45689</v>
      </c>
      <c r="AW5" s="23">
        <f>Calculations!AW5</f>
        <v>45717</v>
      </c>
      <c r="AX5" s="23">
        <f>Calculations!AX5</f>
        <v>45748</v>
      </c>
      <c r="AY5" s="23">
        <f>Calculations!AY5</f>
        <v>45778</v>
      </c>
      <c r="AZ5" s="23">
        <f>Calculations!AZ5</f>
        <v>45809</v>
      </c>
      <c r="BA5" s="23">
        <f>Calculations!BA5</f>
        <v>45839</v>
      </c>
      <c r="BB5" s="23">
        <f>Calculations!BB5</f>
        <v>45870</v>
      </c>
      <c r="BC5" s="23">
        <f>Calculations!BC5</f>
        <v>45901</v>
      </c>
      <c r="BD5" s="23">
        <f>Calculations!BD5</f>
        <v>45931</v>
      </c>
      <c r="BE5" s="23">
        <f>Calculations!BE5</f>
        <v>45962</v>
      </c>
      <c r="BF5" s="23">
        <f>Calculations!BF5</f>
        <v>45992</v>
      </c>
      <c r="BG5" s="23">
        <f>Calculations!BG5</f>
        <v>46023</v>
      </c>
      <c r="BH5" s="23">
        <f>Calculations!BH5</f>
        <v>46054</v>
      </c>
      <c r="BI5" s="23">
        <f>Calculations!BI5</f>
        <v>46082</v>
      </c>
      <c r="BJ5" s="23">
        <f>Calculations!BJ5</f>
        <v>46113</v>
      </c>
      <c r="BK5" s="23">
        <f>Calculations!BK5</f>
        <v>46143</v>
      </c>
      <c r="BL5" s="23">
        <f>Calculations!BL5</f>
        <v>46174</v>
      </c>
      <c r="BM5" s="23">
        <f>Calculations!BM5</f>
        <v>46204</v>
      </c>
      <c r="BN5" s="23">
        <f>Calculations!BN5</f>
        <v>46235</v>
      </c>
      <c r="BO5" s="23">
        <f>Calculations!BO5</f>
        <v>46266</v>
      </c>
      <c r="BP5" s="23">
        <f>Calculations!BP5</f>
        <v>46296</v>
      </c>
      <c r="BQ5" s="23">
        <f>Calculations!BQ5</f>
        <v>46327</v>
      </c>
      <c r="BR5" s="23">
        <f>Calculations!BR5</f>
        <v>46357</v>
      </c>
    </row>
    <row r="6" spans="1:70" x14ac:dyDescent="0.2">
      <c r="C6" s="1" t="s">
        <v>140</v>
      </c>
      <c r="G6" s="31">
        <f>EOMONTH(G5,11)</f>
        <v>45291</v>
      </c>
      <c r="H6" s="31">
        <f>EOMONTH(H5,11)</f>
        <v>45657</v>
      </c>
      <c r="I6" s="31">
        <f>EOMONTH(I5,11)</f>
        <v>46022</v>
      </c>
      <c r="J6" s="31">
        <f>EOMONTH(J5,11)</f>
        <v>46387</v>
      </c>
      <c r="W6" s="23">
        <f>Calculations!W6</f>
        <v>44957</v>
      </c>
      <c r="X6" s="23">
        <f>Calculations!X6</f>
        <v>44985</v>
      </c>
      <c r="Y6" s="23">
        <f>Calculations!Y6</f>
        <v>45016</v>
      </c>
      <c r="Z6" s="23">
        <f>Calculations!Z6</f>
        <v>45046</v>
      </c>
      <c r="AA6" s="23">
        <f>Calculations!AA6</f>
        <v>45077</v>
      </c>
      <c r="AB6" s="23">
        <f>Calculations!AB6</f>
        <v>45107</v>
      </c>
      <c r="AC6" s="23">
        <f>Calculations!AC6</f>
        <v>45138</v>
      </c>
      <c r="AD6" s="23">
        <f>Calculations!AD6</f>
        <v>45169</v>
      </c>
      <c r="AE6" s="23">
        <f>Calculations!AE6</f>
        <v>45199</v>
      </c>
      <c r="AF6" s="23">
        <f>Calculations!AF6</f>
        <v>45230</v>
      </c>
      <c r="AG6" s="23">
        <f>Calculations!AG6</f>
        <v>45260</v>
      </c>
      <c r="AH6" s="23">
        <f>Calculations!AH6</f>
        <v>45291</v>
      </c>
      <c r="AI6" s="23">
        <f>Calculations!AI6</f>
        <v>45322</v>
      </c>
      <c r="AJ6" s="23">
        <f>Calculations!AJ6</f>
        <v>45351</v>
      </c>
      <c r="AK6" s="23">
        <f>Calculations!AK6</f>
        <v>45382</v>
      </c>
      <c r="AL6" s="23">
        <f>Calculations!AL6</f>
        <v>45412</v>
      </c>
      <c r="AM6" s="23">
        <f>Calculations!AM6</f>
        <v>45443</v>
      </c>
      <c r="AN6" s="23">
        <f>Calculations!AN6</f>
        <v>45473</v>
      </c>
      <c r="AO6" s="23">
        <f>Calculations!AO6</f>
        <v>45504</v>
      </c>
      <c r="AP6" s="23">
        <f>Calculations!AP6</f>
        <v>45535</v>
      </c>
      <c r="AQ6" s="23">
        <f>Calculations!AQ6</f>
        <v>45565</v>
      </c>
      <c r="AR6" s="23">
        <f>Calculations!AR6</f>
        <v>45596</v>
      </c>
      <c r="AS6" s="23">
        <f>Calculations!AS6</f>
        <v>45626</v>
      </c>
      <c r="AT6" s="23">
        <f>Calculations!AT6</f>
        <v>45657</v>
      </c>
      <c r="AU6" s="23">
        <f>Calculations!AU6</f>
        <v>45688</v>
      </c>
      <c r="AV6" s="23">
        <f>Calculations!AV6</f>
        <v>45716</v>
      </c>
      <c r="AW6" s="23">
        <f>Calculations!AW6</f>
        <v>45747</v>
      </c>
      <c r="AX6" s="23">
        <f>Calculations!AX6</f>
        <v>45777</v>
      </c>
      <c r="AY6" s="23">
        <f>Calculations!AY6</f>
        <v>45808</v>
      </c>
      <c r="AZ6" s="23">
        <f>Calculations!AZ6</f>
        <v>45838</v>
      </c>
      <c r="BA6" s="23">
        <f>Calculations!BA6</f>
        <v>45869</v>
      </c>
      <c r="BB6" s="23">
        <f>Calculations!BB6</f>
        <v>45900</v>
      </c>
      <c r="BC6" s="23">
        <f>Calculations!BC6</f>
        <v>45930</v>
      </c>
      <c r="BD6" s="23">
        <f>Calculations!BD6</f>
        <v>45961</v>
      </c>
      <c r="BE6" s="23">
        <f>Calculations!BE6</f>
        <v>45991</v>
      </c>
      <c r="BF6" s="23">
        <f>Calculations!BF6</f>
        <v>46022</v>
      </c>
      <c r="BG6" s="23">
        <f>Calculations!BG6</f>
        <v>46053</v>
      </c>
      <c r="BH6" s="23">
        <f>Calculations!BH6</f>
        <v>46081</v>
      </c>
      <c r="BI6" s="23">
        <f>Calculations!BI6</f>
        <v>46112</v>
      </c>
      <c r="BJ6" s="23">
        <f>Calculations!BJ6</f>
        <v>46142</v>
      </c>
      <c r="BK6" s="23">
        <f>Calculations!BK6</f>
        <v>46173</v>
      </c>
      <c r="BL6" s="23">
        <f>Calculations!BL6</f>
        <v>46203</v>
      </c>
      <c r="BM6" s="23">
        <f>Calculations!BM6</f>
        <v>46234</v>
      </c>
      <c r="BN6" s="23">
        <f>Calculations!BN6</f>
        <v>46265</v>
      </c>
      <c r="BO6" s="23">
        <f>Calculations!BO6</f>
        <v>46295</v>
      </c>
      <c r="BP6" s="23">
        <f>Calculations!BP6</f>
        <v>46326</v>
      </c>
      <c r="BQ6" s="23">
        <f>Calculations!BQ6</f>
        <v>46356</v>
      </c>
      <c r="BR6" s="23">
        <f>Calculations!BR6</f>
        <v>46387</v>
      </c>
    </row>
    <row r="7" spans="1:70" x14ac:dyDescent="0.2">
      <c r="C7" s="1" t="s">
        <v>98</v>
      </c>
      <c r="W7" s="34">
        <f>Calculations!W7</f>
        <v>1</v>
      </c>
      <c r="X7" s="34">
        <f>Calculations!X7</f>
        <v>2</v>
      </c>
      <c r="Y7" s="34">
        <f>Calculations!Y7</f>
        <v>3</v>
      </c>
      <c r="Z7" s="34">
        <f>Calculations!Z7</f>
        <v>4</v>
      </c>
      <c r="AA7" s="34">
        <f>Calculations!AA7</f>
        <v>5</v>
      </c>
      <c r="AB7" s="34">
        <f>Calculations!AB7</f>
        <v>6</v>
      </c>
      <c r="AC7" s="34">
        <f>Calculations!AC7</f>
        <v>7</v>
      </c>
      <c r="AD7" s="34">
        <f>Calculations!AD7</f>
        <v>8</v>
      </c>
      <c r="AE7" s="34">
        <f>Calculations!AE7</f>
        <v>9</v>
      </c>
      <c r="AF7" s="34">
        <f>Calculations!AF7</f>
        <v>10</v>
      </c>
      <c r="AG7" s="34">
        <f>Calculations!AG7</f>
        <v>11</v>
      </c>
      <c r="AH7" s="34">
        <f>Calculations!AH7</f>
        <v>12</v>
      </c>
      <c r="AI7" s="34">
        <f>Calculations!AI7</f>
        <v>1</v>
      </c>
      <c r="AJ7" s="34">
        <f>Calculations!AJ7</f>
        <v>2</v>
      </c>
      <c r="AK7" s="34">
        <f>Calculations!AK7</f>
        <v>3</v>
      </c>
      <c r="AL7" s="34">
        <f>Calculations!AL7</f>
        <v>4</v>
      </c>
      <c r="AM7" s="34">
        <f>Calculations!AM7</f>
        <v>5</v>
      </c>
      <c r="AN7" s="34">
        <f>Calculations!AN7</f>
        <v>6</v>
      </c>
      <c r="AO7" s="34">
        <f>Calculations!AO7</f>
        <v>7</v>
      </c>
      <c r="AP7" s="34">
        <f>Calculations!AP7</f>
        <v>8</v>
      </c>
      <c r="AQ7" s="34">
        <f>Calculations!AQ7</f>
        <v>9</v>
      </c>
      <c r="AR7" s="34">
        <f>Calculations!AR7</f>
        <v>10</v>
      </c>
      <c r="AS7" s="34">
        <f>Calculations!AS7</f>
        <v>11</v>
      </c>
      <c r="AT7" s="34">
        <f>Calculations!AT7</f>
        <v>12</v>
      </c>
      <c r="AU7" s="34">
        <f>Calculations!AU7</f>
        <v>1</v>
      </c>
      <c r="AV7" s="34">
        <f>Calculations!AV7</f>
        <v>2</v>
      </c>
      <c r="AW7" s="34">
        <f>Calculations!AW7</f>
        <v>3</v>
      </c>
      <c r="AX7" s="34">
        <f>Calculations!AX7</f>
        <v>4</v>
      </c>
      <c r="AY7" s="34">
        <f>Calculations!AY7</f>
        <v>5</v>
      </c>
      <c r="AZ7" s="34">
        <f>Calculations!AZ7</f>
        <v>6</v>
      </c>
      <c r="BA7" s="34">
        <f>Calculations!BA7</f>
        <v>7</v>
      </c>
      <c r="BB7" s="34">
        <f>Calculations!BB7</f>
        <v>8</v>
      </c>
      <c r="BC7" s="34">
        <f>Calculations!BC7</f>
        <v>9</v>
      </c>
      <c r="BD7" s="34">
        <f>Calculations!BD7</f>
        <v>10</v>
      </c>
      <c r="BE7" s="34">
        <f>Calculations!BE7</f>
        <v>11</v>
      </c>
      <c r="BF7" s="34">
        <f>Calculations!BF7</f>
        <v>12</v>
      </c>
      <c r="BG7" s="34">
        <f>Calculations!BG7</f>
        <v>1</v>
      </c>
      <c r="BH7" s="34">
        <f>Calculations!BH7</f>
        <v>2</v>
      </c>
      <c r="BI7" s="34">
        <f>Calculations!BI7</f>
        <v>3</v>
      </c>
      <c r="BJ7" s="34">
        <f>Calculations!BJ7</f>
        <v>4</v>
      </c>
      <c r="BK7" s="34">
        <f>Calculations!BK7</f>
        <v>5</v>
      </c>
      <c r="BL7" s="34">
        <f>Calculations!BL7</f>
        <v>6</v>
      </c>
      <c r="BM7" s="34">
        <f>Calculations!BM7</f>
        <v>7</v>
      </c>
      <c r="BN7" s="34">
        <f>Calculations!BN7</f>
        <v>8</v>
      </c>
      <c r="BO7" s="34">
        <f>Calculations!BO7</f>
        <v>9</v>
      </c>
      <c r="BP7" s="34">
        <f>Calculations!BP7</f>
        <v>10</v>
      </c>
      <c r="BQ7" s="34">
        <f>Calculations!BQ7</f>
        <v>11</v>
      </c>
      <c r="BR7" s="34">
        <f>Calculations!BR7</f>
        <v>12</v>
      </c>
    </row>
    <row r="8" spans="1:70" x14ac:dyDescent="0.2">
      <c r="C8" s="1" t="s">
        <v>97</v>
      </c>
      <c r="W8" s="34" t="str">
        <f>Calculations!W8</f>
        <v>£'000</v>
      </c>
      <c r="X8" s="34" t="str">
        <f>Calculations!X8</f>
        <v>£'000</v>
      </c>
      <c r="Y8" s="34" t="str">
        <f>Calculations!Y8</f>
        <v>£'000</v>
      </c>
      <c r="Z8" s="34" t="str">
        <f>Calculations!Z8</f>
        <v>£'000</v>
      </c>
      <c r="AA8" s="34" t="str">
        <f>Calculations!AA8</f>
        <v>£'000</v>
      </c>
      <c r="AB8" s="34" t="str">
        <f>Calculations!AB8</f>
        <v>£'000</v>
      </c>
      <c r="AC8" s="34" t="str">
        <f>Calculations!AC8</f>
        <v>£'000</v>
      </c>
      <c r="AD8" s="34" t="str">
        <f>Calculations!AD8</f>
        <v>£'000</v>
      </c>
      <c r="AE8" s="34" t="str">
        <f>Calculations!AE8</f>
        <v>£'000</v>
      </c>
      <c r="AF8" s="34" t="str">
        <f>Calculations!AF8</f>
        <v>£'000</v>
      </c>
      <c r="AG8" s="34" t="str">
        <f>Calculations!AG8</f>
        <v>£'000</v>
      </c>
      <c r="AH8" s="34" t="str">
        <f>Calculations!AH8</f>
        <v>£'000</v>
      </c>
      <c r="AI8" s="34" t="str">
        <f>Calculations!AI8</f>
        <v>£'000</v>
      </c>
      <c r="AJ8" s="34" t="str">
        <f>Calculations!AJ8</f>
        <v>£'000</v>
      </c>
      <c r="AK8" s="34" t="str">
        <f>Calculations!AK8</f>
        <v>£'000</v>
      </c>
      <c r="AL8" s="34" t="str">
        <f>Calculations!AL8</f>
        <v>£'000</v>
      </c>
      <c r="AM8" s="34" t="str">
        <f>Calculations!AM8</f>
        <v>£'000</v>
      </c>
      <c r="AN8" s="34" t="str">
        <f>Calculations!AN8</f>
        <v>£'000</v>
      </c>
      <c r="AO8" s="34" t="str">
        <f>Calculations!AO8</f>
        <v>£'000</v>
      </c>
      <c r="AP8" s="34" t="str">
        <f>Calculations!AP8</f>
        <v>£'000</v>
      </c>
      <c r="AQ8" s="34" t="str">
        <f>Calculations!AQ8</f>
        <v>£'000</v>
      </c>
      <c r="AR8" s="34" t="str">
        <f>Calculations!AR8</f>
        <v>£'000</v>
      </c>
      <c r="AS8" s="34" t="str">
        <f>Calculations!AS8</f>
        <v>£'000</v>
      </c>
      <c r="AT8" s="34" t="str">
        <f>Calculations!AT8</f>
        <v>£'000</v>
      </c>
      <c r="AU8" s="34" t="str">
        <f>Calculations!AU8</f>
        <v>£'000</v>
      </c>
      <c r="AV8" s="34" t="str">
        <f>Calculations!AV8</f>
        <v>£'000</v>
      </c>
      <c r="AW8" s="34" t="str">
        <f>Calculations!AW8</f>
        <v>£'000</v>
      </c>
      <c r="AX8" s="34" t="str">
        <f>Calculations!AX8</f>
        <v>£'000</v>
      </c>
      <c r="AY8" s="34" t="str">
        <f>Calculations!AY8</f>
        <v>£'000</v>
      </c>
      <c r="AZ8" s="34" t="str">
        <f>Calculations!AZ8</f>
        <v>£'000</v>
      </c>
      <c r="BA8" s="34" t="str">
        <f>Calculations!BA8</f>
        <v>£'000</v>
      </c>
      <c r="BB8" s="34" t="str">
        <f>Calculations!BB8</f>
        <v>£'000</v>
      </c>
      <c r="BC8" s="34" t="str">
        <f>Calculations!BC8</f>
        <v>£'000</v>
      </c>
      <c r="BD8" s="34" t="str">
        <f>Calculations!BD8</f>
        <v>£'000</v>
      </c>
      <c r="BE8" s="34" t="str">
        <f>Calculations!BE8</f>
        <v>£'000</v>
      </c>
      <c r="BF8" s="34" t="str">
        <f>Calculations!BF8</f>
        <v>£'000</v>
      </c>
      <c r="BG8" s="34" t="str">
        <f>Calculations!BG8</f>
        <v>£'000</v>
      </c>
      <c r="BH8" s="34" t="str">
        <f>Calculations!BH8</f>
        <v>£'000</v>
      </c>
      <c r="BI8" s="34" t="str">
        <f>Calculations!BI8</f>
        <v>£'000</v>
      </c>
      <c r="BJ8" s="34" t="str">
        <f>Calculations!BJ8</f>
        <v>£'000</v>
      </c>
      <c r="BK8" s="34" t="str">
        <f>Calculations!BK8</f>
        <v>£'000</v>
      </c>
      <c r="BL8" s="34" t="str">
        <f>Calculations!BL8</f>
        <v>£'000</v>
      </c>
      <c r="BM8" s="34" t="str">
        <f>Calculations!BM8</f>
        <v>£'000</v>
      </c>
      <c r="BN8" s="34" t="str">
        <f>Calculations!BN8</f>
        <v>£'000</v>
      </c>
      <c r="BO8" s="34" t="str">
        <f>Calculations!BO8</f>
        <v>£'000</v>
      </c>
      <c r="BP8" s="34" t="str">
        <f>Calculations!BP8</f>
        <v>£'000</v>
      </c>
      <c r="BQ8" s="34" t="str">
        <f>Calculations!BQ8</f>
        <v>£'000</v>
      </c>
      <c r="BR8" s="34" t="str">
        <f>Calculations!BR8</f>
        <v>£'000</v>
      </c>
    </row>
    <row r="9" spans="1:70" x14ac:dyDescent="0.2"/>
    <row r="10" spans="1:70" s="2" customFormat="1" x14ac:dyDescent="0.2">
      <c r="C10" s="2" t="s">
        <v>139</v>
      </c>
    </row>
    <row r="11" spans="1:70" s="7" customFormat="1" outlineLevel="1" x14ac:dyDescent="0.2">
      <c r="C11" s="7" t="s">
        <v>138</v>
      </c>
    </row>
    <row r="12" spans="1:70" outlineLevel="2" x14ac:dyDescent="0.2"/>
    <row r="13" spans="1:70" outlineLevel="2" x14ac:dyDescent="0.2">
      <c r="C13" s="1" t="s">
        <v>28</v>
      </c>
      <c r="D13" s="1" t="s">
        <v>4</v>
      </c>
      <c r="G13" s="19">
        <f t="shared" ref="G13:J15" si="0">SUMIF($W$4:$BR$4,G$4,$W13:$BR13)</f>
        <v>15000</v>
      </c>
      <c r="H13" s="19">
        <f t="shared" si="0"/>
        <v>20000</v>
      </c>
      <c r="I13" s="19">
        <f t="shared" si="0"/>
        <v>21000</v>
      </c>
      <c r="J13" s="19">
        <f t="shared" si="0"/>
        <v>24000</v>
      </c>
      <c r="W13" s="6">
        <f>Calculations!W26</f>
        <v>1250</v>
      </c>
      <c r="X13" s="6">
        <f>Calculations!X26</f>
        <v>1250</v>
      </c>
      <c r="Y13" s="6">
        <f>Calculations!Y26</f>
        <v>1250</v>
      </c>
      <c r="Z13" s="6">
        <f>Calculations!Z26</f>
        <v>1250</v>
      </c>
      <c r="AA13" s="6">
        <f>Calculations!AA26</f>
        <v>1250</v>
      </c>
      <c r="AB13" s="6">
        <f>Calculations!AB26</f>
        <v>1250</v>
      </c>
      <c r="AC13" s="6">
        <f>Calculations!AC26</f>
        <v>1250</v>
      </c>
      <c r="AD13" s="6">
        <f>Calculations!AD26</f>
        <v>1250</v>
      </c>
      <c r="AE13" s="6">
        <f>Calculations!AE26</f>
        <v>1250</v>
      </c>
      <c r="AF13" s="6">
        <f>Calculations!AF26</f>
        <v>1250</v>
      </c>
      <c r="AG13" s="6">
        <f>Calculations!AG26</f>
        <v>1250</v>
      </c>
      <c r="AH13" s="6">
        <f>Calculations!AH26</f>
        <v>1250</v>
      </c>
      <c r="AI13" s="6">
        <f>Calculations!AI26</f>
        <v>1666.6666666666665</v>
      </c>
      <c r="AJ13" s="6">
        <f>Calculations!AJ26</f>
        <v>1666.6666666666665</v>
      </c>
      <c r="AK13" s="6">
        <f>Calculations!AK26</f>
        <v>1666.6666666666665</v>
      </c>
      <c r="AL13" s="6">
        <f>Calculations!AL26</f>
        <v>1666.6666666666665</v>
      </c>
      <c r="AM13" s="6">
        <f>Calculations!AM26</f>
        <v>1666.6666666666665</v>
      </c>
      <c r="AN13" s="6">
        <f>Calculations!AN26</f>
        <v>1666.6666666666665</v>
      </c>
      <c r="AO13" s="6">
        <f>Calculations!AO26</f>
        <v>1666.6666666666665</v>
      </c>
      <c r="AP13" s="6">
        <f>Calculations!AP26</f>
        <v>1666.6666666666665</v>
      </c>
      <c r="AQ13" s="6">
        <f>Calculations!AQ26</f>
        <v>1666.6666666666665</v>
      </c>
      <c r="AR13" s="6">
        <f>Calculations!AR26</f>
        <v>1666.6666666666665</v>
      </c>
      <c r="AS13" s="6">
        <f>Calculations!AS26</f>
        <v>1666.6666666666665</v>
      </c>
      <c r="AT13" s="6">
        <f>Calculations!AT26</f>
        <v>1666.6666666666665</v>
      </c>
      <c r="AU13" s="6">
        <f>Calculations!AU26</f>
        <v>1750</v>
      </c>
      <c r="AV13" s="6">
        <f>Calculations!AV26</f>
        <v>1750</v>
      </c>
      <c r="AW13" s="6">
        <f>Calculations!AW26</f>
        <v>1750</v>
      </c>
      <c r="AX13" s="6">
        <f>Calculations!AX26</f>
        <v>1750</v>
      </c>
      <c r="AY13" s="6">
        <f>Calculations!AY26</f>
        <v>1750</v>
      </c>
      <c r="AZ13" s="6">
        <f>Calculations!AZ26</f>
        <v>1750</v>
      </c>
      <c r="BA13" s="6">
        <f>Calculations!BA26</f>
        <v>1750</v>
      </c>
      <c r="BB13" s="6">
        <f>Calculations!BB26</f>
        <v>1750</v>
      </c>
      <c r="BC13" s="6">
        <f>Calculations!BC26</f>
        <v>1750</v>
      </c>
      <c r="BD13" s="6">
        <f>Calculations!BD26</f>
        <v>1750</v>
      </c>
      <c r="BE13" s="6">
        <f>Calculations!BE26</f>
        <v>1750</v>
      </c>
      <c r="BF13" s="6">
        <f>Calculations!BF26</f>
        <v>1750</v>
      </c>
      <c r="BG13" s="6">
        <f>Calculations!BG26</f>
        <v>2000</v>
      </c>
      <c r="BH13" s="6">
        <f>Calculations!BH26</f>
        <v>2000</v>
      </c>
      <c r="BI13" s="6">
        <f>Calculations!BI26</f>
        <v>2000</v>
      </c>
      <c r="BJ13" s="6">
        <f>Calculations!BJ26</f>
        <v>2000</v>
      </c>
      <c r="BK13" s="6">
        <f>Calculations!BK26</f>
        <v>2000</v>
      </c>
      <c r="BL13" s="6">
        <f>Calculations!BL26</f>
        <v>2000</v>
      </c>
      <c r="BM13" s="6">
        <f>Calculations!BM26</f>
        <v>2000</v>
      </c>
      <c r="BN13" s="6">
        <f>Calculations!BN26</f>
        <v>2000</v>
      </c>
      <c r="BO13" s="6">
        <f>Calculations!BO26</f>
        <v>2000</v>
      </c>
      <c r="BP13" s="6">
        <f>Calculations!BP26</f>
        <v>2000</v>
      </c>
      <c r="BQ13" s="6">
        <f>Calculations!BQ26</f>
        <v>2000</v>
      </c>
      <c r="BR13" s="6">
        <f>Calculations!BR26</f>
        <v>2000</v>
      </c>
    </row>
    <row r="14" spans="1:70" outlineLevel="2" x14ac:dyDescent="0.2">
      <c r="C14" s="1" t="s">
        <v>27</v>
      </c>
      <c r="D14" s="1" t="s">
        <v>4</v>
      </c>
      <c r="G14" s="19">
        <f t="shared" si="0"/>
        <v>30000</v>
      </c>
      <c r="H14" s="19">
        <f t="shared" si="0"/>
        <v>33000</v>
      </c>
      <c r="I14" s="19">
        <f t="shared" si="0"/>
        <v>36000</v>
      </c>
      <c r="J14" s="19">
        <f t="shared" si="0"/>
        <v>39000</v>
      </c>
      <c r="W14" s="6">
        <f>Calculations!W27</f>
        <v>2500</v>
      </c>
      <c r="X14" s="6">
        <f>Calculations!X27</f>
        <v>2500</v>
      </c>
      <c r="Y14" s="6">
        <f>Calculations!Y27</f>
        <v>2500</v>
      </c>
      <c r="Z14" s="6">
        <f>Calculations!Z27</f>
        <v>2500</v>
      </c>
      <c r="AA14" s="6">
        <f>Calculations!AA27</f>
        <v>2500</v>
      </c>
      <c r="AB14" s="6">
        <f>Calculations!AB27</f>
        <v>2500</v>
      </c>
      <c r="AC14" s="6">
        <f>Calculations!AC27</f>
        <v>2500</v>
      </c>
      <c r="AD14" s="6">
        <f>Calculations!AD27</f>
        <v>2500</v>
      </c>
      <c r="AE14" s="6">
        <f>Calculations!AE27</f>
        <v>2500</v>
      </c>
      <c r="AF14" s="6">
        <f>Calculations!AF27</f>
        <v>2500</v>
      </c>
      <c r="AG14" s="6">
        <f>Calculations!AG27</f>
        <v>2500</v>
      </c>
      <c r="AH14" s="6">
        <f>Calculations!AH27</f>
        <v>2500</v>
      </c>
      <c r="AI14" s="6">
        <f>Calculations!AI27</f>
        <v>2750</v>
      </c>
      <c r="AJ14" s="6">
        <f>Calculations!AJ27</f>
        <v>2750</v>
      </c>
      <c r="AK14" s="6">
        <f>Calculations!AK27</f>
        <v>2750</v>
      </c>
      <c r="AL14" s="6">
        <f>Calculations!AL27</f>
        <v>2750</v>
      </c>
      <c r="AM14" s="6">
        <f>Calculations!AM27</f>
        <v>2750</v>
      </c>
      <c r="AN14" s="6">
        <f>Calculations!AN27</f>
        <v>2750</v>
      </c>
      <c r="AO14" s="6">
        <f>Calculations!AO27</f>
        <v>2750</v>
      </c>
      <c r="AP14" s="6">
        <f>Calculations!AP27</f>
        <v>2750</v>
      </c>
      <c r="AQ14" s="6">
        <f>Calculations!AQ27</f>
        <v>2750</v>
      </c>
      <c r="AR14" s="6">
        <f>Calculations!AR27</f>
        <v>2750</v>
      </c>
      <c r="AS14" s="6">
        <f>Calculations!AS27</f>
        <v>2750</v>
      </c>
      <c r="AT14" s="6">
        <f>Calculations!AT27</f>
        <v>2750</v>
      </c>
      <c r="AU14" s="6">
        <f>Calculations!AU27</f>
        <v>3000</v>
      </c>
      <c r="AV14" s="6">
        <f>Calculations!AV27</f>
        <v>3000</v>
      </c>
      <c r="AW14" s="6">
        <f>Calculations!AW27</f>
        <v>3000</v>
      </c>
      <c r="AX14" s="6">
        <f>Calculations!AX27</f>
        <v>3000</v>
      </c>
      <c r="AY14" s="6">
        <f>Calculations!AY27</f>
        <v>3000</v>
      </c>
      <c r="AZ14" s="6">
        <f>Calculations!AZ27</f>
        <v>3000</v>
      </c>
      <c r="BA14" s="6">
        <f>Calculations!BA27</f>
        <v>3000</v>
      </c>
      <c r="BB14" s="6">
        <f>Calculations!BB27</f>
        <v>3000</v>
      </c>
      <c r="BC14" s="6">
        <f>Calculations!BC27</f>
        <v>3000</v>
      </c>
      <c r="BD14" s="6">
        <f>Calculations!BD27</f>
        <v>3000</v>
      </c>
      <c r="BE14" s="6">
        <f>Calculations!BE27</f>
        <v>3000</v>
      </c>
      <c r="BF14" s="6">
        <f>Calculations!BF27</f>
        <v>3000</v>
      </c>
      <c r="BG14" s="6">
        <f>Calculations!BG27</f>
        <v>3250</v>
      </c>
      <c r="BH14" s="6">
        <f>Calculations!BH27</f>
        <v>3250</v>
      </c>
      <c r="BI14" s="6">
        <f>Calculations!BI27</f>
        <v>3250</v>
      </c>
      <c r="BJ14" s="6">
        <f>Calculations!BJ27</f>
        <v>3250</v>
      </c>
      <c r="BK14" s="6">
        <f>Calculations!BK27</f>
        <v>3250</v>
      </c>
      <c r="BL14" s="6">
        <f>Calculations!BL27</f>
        <v>3250</v>
      </c>
      <c r="BM14" s="6">
        <f>Calculations!BM27</f>
        <v>3250</v>
      </c>
      <c r="BN14" s="6">
        <f>Calculations!BN27</f>
        <v>3250</v>
      </c>
      <c r="BO14" s="6">
        <f>Calculations!BO27</f>
        <v>3250</v>
      </c>
      <c r="BP14" s="6">
        <f>Calculations!BP27</f>
        <v>3250</v>
      </c>
      <c r="BQ14" s="6">
        <f>Calculations!BQ27</f>
        <v>3250</v>
      </c>
      <c r="BR14" s="6">
        <f>Calculations!BR27</f>
        <v>3250</v>
      </c>
    </row>
    <row r="15" spans="1:70" outlineLevel="2" x14ac:dyDescent="0.2">
      <c r="C15" s="1" t="s">
        <v>26</v>
      </c>
      <c r="D15" s="1" t="s">
        <v>4</v>
      </c>
      <c r="G15" s="19">
        <f t="shared" si="0"/>
        <v>45000</v>
      </c>
      <c r="H15" s="19">
        <f t="shared" si="0"/>
        <v>48000</v>
      </c>
      <c r="I15" s="19">
        <f t="shared" si="0"/>
        <v>51000</v>
      </c>
      <c r="J15" s="19">
        <f t="shared" si="0"/>
        <v>54000</v>
      </c>
      <c r="W15" s="6">
        <f>Calculations!W28</f>
        <v>3750</v>
      </c>
      <c r="X15" s="6">
        <f>Calculations!X28</f>
        <v>3750</v>
      </c>
      <c r="Y15" s="6">
        <f>Calculations!Y28</f>
        <v>3750</v>
      </c>
      <c r="Z15" s="6">
        <f>Calculations!Z28</f>
        <v>3750</v>
      </c>
      <c r="AA15" s="6">
        <f>Calculations!AA28</f>
        <v>3750</v>
      </c>
      <c r="AB15" s="6">
        <f>Calculations!AB28</f>
        <v>3750</v>
      </c>
      <c r="AC15" s="6">
        <f>Calculations!AC28</f>
        <v>3750</v>
      </c>
      <c r="AD15" s="6">
        <f>Calculations!AD28</f>
        <v>3750</v>
      </c>
      <c r="AE15" s="6">
        <f>Calculations!AE28</f>
        <v>3750</v>
      </c>
      <c r="AF15" s="6">
        <f>Calculations!AF28</f>
        <v>3750</v>
      </c>
      <c r="AG15" s="6">
        <f>Calculations!AG28</f>
        <v>3750</v>
      </c>
      <c r="AH15" s="6">
        <f>Calculations!AH28</f>
        <v>3750</v>
      </c>
      <c r="AI15" s="6">
        <f>Calculations!AI28</f>
        <v>4000</v>
      </c>
      <c r="AJ15" s="6">
        <f>Calculations!AJ28</f>
        <v>4000</v>
      </c>
      <c r="AK15" s="6">
        <f>Calculations!AK28</f>
        <v>4000</v>
      </c>
      <c r="AL15" s="6">
        <f>Calculations!AL28</f>
        <v>4000</v>
      </c>
      <c r="AM15" s="6">
        <f>Calculations!AM28</f>
        <v>4000</v>
      </c>
      <c r="AN15" s="6">
        <f>Calculations!AN28</f>
        <v>4000</v>
      </c>
      <c r="AO15" s="6">
        <f>Calculations!AO28</f>
        <v>4000</v>
      </c>
      <c r="AP15" s="6">
        <f>Calculations!AP28</f>
        <v>4000</v>
      </c>
      <c r="AQ15" s="6">
        <f>Calculations!AQ28</f>
        <v>4000</v>
      </c>
      <c r="AR15" s="6">
        <f>Calculations!AR28</f>
        <v>4000</v>
      </c>
      <c r="AS15" s="6">
        <f>Calculations!AS28</f>
        <v>4000</v>
      </c>
      <c r="AT15" s="6">
        <f>Calculations!AT28</f>
        <v>4000</v>
      </c>
      <c r="AU15" s="6">
        <f>Calculations!AU28</f>
        <v>4250</v>
      </c>
      <c r="AV15" s="6">
        <f>Calculations!AV28</f>
        <v>4250</v>
      </c>
      <c r="AW15" s="6">
        <f>Calculations!AW28</f>
        <v>4250</v>
      </c>
      <c r="AX15" s="6">
        <f>Calculations!AX28</f>
        <v>4250</v>
      </c>
      <c r="AY15" s="6">
        <f>Calculations!AY28</f>
        <v>4250</v>
      </c>
      <c r="AZ15" s="6">
        <f>Calculations!AZ28</f>
        <v>4250</v>
      </c>
      <c r="BA15" s="6">
        <f>Calculations!BA28</f>
        <v>4250</v>
      </c>
      <c r="BB15" s="6">
        <f>Calculations!BB28</f>
        <v>4250</v>
      </c>
      <c r="BC15" s="6">
        <f>Calculations!BC28</f>
        <v>4250</v>
      </c>
      <c r="BD15" s="6">
        <f>Calculations!BD28</f>
        <v>4250</v>
      </c>
      <c r="BE15" s="6">
        <f>Calculations!BE28</f>
        <v>4250</v>
      </c>
      <c r="BF15" s="6">
        <f>Calculations!BF28</f>
        <v>4250</v>
      </c>
      <c r="BG15" s="6">
        <f>Calculations!BG28</f>
        <v>4500</v>
      </c>
      <c r="BH15" s="6">
        <f>Calculations!BH28</f>
        <v>4500</v>
      </c>
      <c r="BI15" s="6">
        <f>Calculations!BI28</f>
        <v>4500</v>
      </c>
      <c r="BJ15" s="6">
        <f>Calculations!BJ28</f>
        <v>4500</v>
      </c>
      <c r="BK15" s="6">
        <f>Calculations!BK28</f>
        <v>4500</v>
      </c>
      <c r="BL15" s="6">
        <f>Calculations!BL28</f>
        <v>4500</v>
      </c>
      <c r="BM15" s="6">
        <f>Calculations!BM28</f>
        <v>4500</v>
      </c>
      <c r="BN15" s="6">
        <f>Calculations!BN28</f>
        <v>4500</v>
      </c>
      <c r="BO15" s="6">
        <f>Calculations!BO28</f>
        <v>4500</v>
      </c>
      <c r="BP15" s="6">
        <f>Calculations!BP28</f>
        <v>4500</v>
      </c>
      <c r="BQ15" s="6">
        <f>Calculations!BQ28</f>
        <v>4500</v>
      </c>
      <c r="BR15" s="6">
        <f>Calculations!BR28</f>
        <v>4500</v>
      </c>
    </row>
    <row r="16" spans="1:70" outlineLevel="2" x14ac:dyDescent="0.2">
      <c r="C16" s="27" t="s">
        <v>90</v>
      </c>
      <c r="D16" s="1" t="s">
        <v>4</v>
      </c>
      <c r="G16" s="17">
        <f>SUM(G13:G15)</f>
        <v>90000</v>
      </c>
      <c r="H16" s="17">
        <f>SUM(H13:H15)</f>
        <v>101000</v>
      </c>
      <c r="I16" s="17">
        <f>SUM(I13:I15)</f>
        <v>108000</v>
      </c>
      <c r="J16" s="17">
        <f>SUM(J13:J15)</f>
        <v>117000</v>
      </c>
      <c r="W16" s="17">
        <f t="shared" ref="W16:BR16" si="1">SUM(W13:W15)</f>
        <v>7500</v>
      </c>
      <c r="X16" s="17">
        <f t="shared" si="1"/>
        <v>7500</v>
      </c>
      <c r="Y16" s="17">
        <f t="shared" si="1"/>
        <v>7500</v>
      </c>
      <c r="Z16" s="17">
        <f t="shared" si="1"/>
        <v>7500</v>
      </c>
      <c r="AA16" s="17">
        <f t="shared" si="1"/>
        <v>7500</v>
      </c>
      <c r="AB16" s="17">
        <f t="shared" si="1"/>
        <v>7500</v>
      </c>
      <c r="AC16" s="17">
        <f t="shared" si="1"/>
        <v>7500</v>
      </c>
      <c r="AD16" s="17">
        <f t="shared" si="1"/>
        <v>7500</v>
      </c>
      <c r="AE16" s="17">
        <f t="shared" si="1"/>
        <v>7500</v>
      </c>
      <c r="AF16" s="17">
        <f t="shared" si="1"/>
        <v>7500</v>
      </c>
      <c r="AG16" s="17">
        <f t="shared" si="1"/>
        <v>7500</v>
      </c>
      <c r="AH16" s="17">
        <f t="shared" si="1"/>
        <v>7500</v>
      </c>
      <c r="AI16" s="17">
        <f t="shared" si="1"/>
        <v>8416.6666666666661</v>
      </c>
      <c r="AJ16" s="17">
        <f t="shared" si="1"/>
        <v>8416.6666666666661</v>
      </c>
      <c r="AK16" s="17">
        <f t="shared" si="1"/>
        <v>8416.6666666666661</v>
      </c>
      <c r="AL16" s="17">
        <f t="shared" si="1"/>
        <v>8416.6666666666661</v>
      </c>
      <c r="AM16" s="17">
        <f t="shared" si="1"/>
        <v>8416.6666666666661</v>
      </c>
      <c r="AN16" s="17">
        <f t="shared" si="1"/>
        <v>8416.6666666666661</v>
      </c>
      <c r="AO16" s="17">
        <f t="shared" si="1"/>
        <v>8416.6666666666661</v>
      </c>
      <c r="AP16" s="17">
        <f t="shared" si="1"/>
        <v>8416.6666666666661</v>
      </c>
      <c r="AQ16" s="17">
        <f t="shared" si="1"/>
        <v>8416.6666666666661</v>
      </c>
      <c r="AR16" s="17">
        <f t="shared" si="1"/>
        <v>8416.6666666666661</v>
      </c>
      <c r="AS16" s="17">
        <f t="shared" si="1"/>
        <v>8416.6666666666661</v>
      </c>
      <c r="AT16" s="17">
        <f t="shared" si="1"/>
        <v>8416.6666666666661</v>
      </c>
      <c r="AU16" s="17">
        <f t="shared" si="1"/>
        <v>9000</v>
      </c>
      <c r="AV16" s="17">
        <f t="shared" si="1"/>
        <v>9000</v>
      </c>
      <c r="AW16" s="17">
        <f t="shared" si="1"/>
        <v>9000</v>
      </c>
      <c r="AX16" s="17">
        <f t="shared" si="1"/>
        <v>9000</v>
      </c>
      <c r="AY16" s="17">
        <f t="shared" si="1"/>
        <v>9000</v>
      </c>
      <c r="AZ16" s="17">
        <f t="shared" si="1"/>
        <v>9000</v>
      </c>
      <c r="BA16" s="17">
        <f t="shared" si="1"/>
        <v>9000</v>
      </c>
      <c r="BB16" s="17">
        <f t="shared" si="1"/>
        <v>9000</v>
      </c>
      <c r="BC16" s="17">
        <f t="shared" si="1"/>
        <v>9000</v>
      </c>
      <c r="BD16" s="17">
        <f t="shared" si="1"/>
        <v>9000</v>
      </c>
      <c r="BE16" s="17">
        <f t="shared" si="1"/>
        <v>9000</v>
      </c>
      <c r="BF16" s="17">
        <f t="shared" si="1"/>
        <v>9000</v>
      </c>
      <c r="BG16" s="17">
        <f t="shared" si="1"/>
        <v>9750</v>
      </c>
      <c r="BH16" s="17">
        <f t="shared" si="1"/>
        <v>9750</v>
      </c>
      <c r="BI16" s="17">
        <f t="shared" si="1"/>
        <v>9750</v>
      </c>
      <c r="BJ16" s="17">
        <f t="shared" si="1"/>
        <v>9750</v>
      </c>
      <c r="BK16" s="17">
        <f t="shared" si="1"/>
        <v>9750</v>
      </c>
      <c r="BL16" s="17">
        <f t="shared" si="1"/>
        <v>9750</v>
      </c>
      <c r="BM16" s="17">
        <f t="shared" si="1"/>
        <v>9750</v>
      </c>
      <c r="BN16" s="17">
        <f t="shared" si="1"/>
        <v>9750</v>
      </c>
      <c r="BO16" s="17">
        <f t="shared" si="1"/>
        <v>9750</v>
      </c>
      <c r="BP16" s="17">
        <f t="shared" si="1"/>
        <v>9750</v>
      </c>
      <c r="BQ16" s="17">
        <f t="shared" si="1"/>
        <v>9750</v>
      </c>
      <c r="BR16" s="17">
        <f t="shared" si="1"/>
        <v>9750</v>
      </c>
    </row>
    <row r="17" spans="3:70" outlineLevel="2" x14ac:dyDescent="0.2">
      <c r="C17" s="27"/>
    </row>
    <row r="18" spans="3:70" outlineLevel="2" x14ac:dyDescent="0.2">
      <c r="C18" s="1" t="s">
        <v>137</v>
      </c>
      <c r="D18" s="1" t="s">
        <v>4</v>
      </c>
      <c r="G18" s="19">
        <f t="shared" ref="G18:J22" si="2">SUMIF($W$4:$BR$4,G$4,$W18:$BR18)</f>
        <v>-4500</v>
      </c>
      <c r="H18" s="19">
        <f t="shared" si="2"/>
        <v>-5050</v>
      </c>
      <c r="I18" s="19">
        <f t="shared" si="2"/>
        <v>-5400</v>
      </c>
      <c r="J18" s="19">
        <f t="shared" si="2"/>
        <v>-5850</v>
      </c>
      <c r="W18" s="6">
        <f>Calculations!W41</f>
        <v>-375</v>
      </c>
      <c r="X18" s="6">
        <f>Calculations!X41</f>
        <v>-375</v>
      </c>
      <c r="Y18" s="6">
        <f>Calculations!Y41</f>
        <v>-375</v>
      </c>
      <c r="Z18" s="6">
        <f>Calculations!Z41</f>
        <v>-375</v>
      </c>
      <c r="AA18" s="6">
        <f>Calculations!AA41</f>
        <v>-375</v>
      </c>
      <c r="AB18" s="6">
        <f>Calculations!AB41</f>
        <v>-375</v>
      </c>
      <c r="AC18" s="6">
        <f>Calculations!AC41</f>
        <v>-375</v>
      </c>
      <c r="AD18" s="6">
        <f>Calculations!AD41</f>
        <v>-375</v>
      </c>
      <c r="AE18" s="6">
        <f>Calculations!AE41</f>
        <v>-375</v>
      </c>
      <c r="AF18" s="6">
        <f>Calculations!AF41</f>
        <v>-375</v>
      </c>
      <c r="AG18" s="6">
        <f>Calculations!AG41</f>
        <v>-375</v>
      </c>
      <c r="AH18" s="6">
        <f>Calculations!AH41</f>
        <v>-375</v>
      </c>
      <c r="AI18" s="6">
        <f>Calculations!AI41</f>
        <v>-420.83333333333331</v>
      </c>
      <c r="AJ18" s="6">
        <f>Calculations!AJ41</f>
        <v>-420.83333333333331</v>
      </c>
      <c r="AK18" s="6">
        <f>Calculations!AK41</f>
        <v>-420.83333333333331</v>
      </c>
      <c r="AL18" s="6">
        <f>Calculations!AL41</f>
        <v>-420.83333333333331</v>
      </c>
      <c r="AM18" s="6">
        <f>Calculations!AM41</f>
        <v>-420.83333333333331</v>
      </c>
      <c r="AN18" s="6">
        <f>Calculations!AN41</f>
        <v>-420.83333333333331</v>
      </c>
      <c r="AO18" s="6">
        <f>Calculations!AO41</f>
        <v>-420.83333333333331</v>
      </c>
      <c r="AP18" s="6">
        <f>Calculations!AP41</f>
        <v>-420.83333333333331</v>
      </c>
      <c r="AQ18" s="6">
        <f>Calculations!AQ41</f>
        <v>-420.83333333333331</v>
      </c>
      <c r="AR18" s="6">
        <f>Calculations!AR41</f>
        <v>-420.83333333333331</v>
      </c>
      <c r="AS18" s="6">
        <f>Calculations!AS41</f>
        <v>-420.83333333333331</v>
      </c>
      <c r="AT18" s="6">
        <f>Calculations!AT41</f>
        <v>-420.83333333333331</v>
      </c>
      <c r="AU18" s="6">
        <f>Calculations!AU41</f>
        <v>-450</v>
      </c>
      <c r="AV18" s="6">
        <f>Calculations!AV41</f>
        <v>-450</v>
      </c>
      <c r="AW18" s="6">
        <f>Calculations!AW41</f>
        <v>-450</v>
      </c>
      <c r="AX18" s="6">
        <f>Calculations!AX41</f>
        <v>-450</v>
      </c>
      <c r="AY18" s="6">
        <f>Calculations!AY41</f>
        <v>-450</v>
      </c>
      <c r="AZ18" s="6">
        <f>Calculations!AZ41</f>
        <v>-450</v>
      </c>
      <c r="BA18" s="6">
        <f>Calculations!BA41</f>
        <v>-450</v>
      </c>
      <c r="BB18" s="6">
        <f>Calculations!BB41</f>
        <v>-450</v>
      </c>
      <c r="BC18" s="6">
        <f>Calculations!BC41</f>
        <v>-450</v>
      </c>
      <c r="BD18" s="6">
        <f>Calculations!BD41</f>
        <v>-450</v>
      </c>
      <c r="BE18" s="6">
        <f>Calculations!BE41</f>
        <v>-450</v>
      </c>
      <c r="BF18" s="6">
        <f>Calculations!BF41</f>
        <v>-450</v>
      </c>
      <c r="BG18" s="6">
        <f>Calculations!BG41</f>
        <v>-487.5</v>
      </c>
      <c r="BH18" s="6">
        <f>Calculations!BH41</f>
        <v>-487.5</v>
      </c>
      <c r="BI18" s="6">
        <f>Calculations!BI41</f>
        <v>-487.5</v>
      </c>
      <c r="BJ18" s="6">
        <f>Calculations!BJ41</f>
        <v>-487.5</v>
      </c>
      <c r="BK18" s="6">
        <f>Calculations!BK41</f>
        <v>-487.5</v>
      </c>
      <c r="BL18" s="6">
        <f>Calculations!BL41</f>
        <v>-487.5</v>
      </c>
      <c r="BM18" s="6">
        <f>Calculations!BM41</f>
        <v>-487.5</v>
      </c>
      <c r="BN18" s="6">
        <f>Calculations!BN41</f>
        <v>-487.5</v>
      </c>
      <c r="BO18" s="6">
        <f>Calculations!BO41</f>
        <v>-487.5</v>
      </c>
      <c r="BP18" s="6">
        <f>Calculations!BP41</f>
        <v>-487.5</v>
      </c>
      <c r="BQ18" s="6">
        <f>Calculations!BQ41</f>
        <v>-487.5</v>
      </c>
      <c r="BR18" s="6">
        <f>Calculations!BR41</f>
        <v>-487.5</v>
      </c>
    </row>
    <row r="19" spans="3:70" outlineLevel="2" x14ac:dyDescent="0.2">
      <c r="C19" s="1" t="s">
        <v>136</v>
      </c>
      <c r="D19" s="1" t="s">
        <v>4</v>
      </c>
      <c r="G19" s="19">
        <f t="shared" si="2"/>
        <v>-4500</v>
      </c>
      <c r="H19" s="19">
        <f t="shared" si="2"/>
        <v>-5050</v>
      </c>
      <c r="I19" s="19">
        <f t="shared" si="2"/>
        <v>-5400</v>
      </c>
      <c r="J19" s="19">
        <f t="shared" si="2"/>
        <v>-5850</v>
      </c>
      <c r="W19" s="6">
        <f>Calculations!W42</f>
        <v>-375</v>
      </c>
      <c r="X19" s="6">
        <f>Calculations!X42</f>
        <v>-375</v>
      </c>
      <c r="Y19" s="6">
        <f>Calculations!Y42</f>
        <v>-375</v>
      </c>
      <c r="Z19" s="6">
        <f>Calculations!Z42</f>
        <v>-375</v>
      </c>
      <c r="AA19" s="6">
        <f>Calculations!AA42</f>
        <v>-375</v>
      </c>
      <c r="AB19" s="6">
        <f>Calculations!AB42</f>
        <v>-375</v>
      </c>
      <c r="AC19" s="6">
        <f>Calculations!AC42</f>
        <v>-375</v>
      </c>
      <c r="AD19" s="6">
        <f>Calculations!AD42</f>
        <v>-375</v>
      </c>
      <c r="AE19" s="6">
        <f>Calculations!AE42</f>
        <v>-375</v>
      </c>
      <c r="AF19" s="6">
        <f>Calculations!AF42</f>
        <v>-375</v>
      </c>
      <c r="AG19" s="6">
        <f>Calculations!AG42</f>
        <v>-375</v>
      </c>
      <c r="AH19" s="6">
        <f>Calculations!AH42</f>
        <v>-375</v>
      </c>
      <c r="AI19" s="6">
        <f>Calculations!AI42</f>
        <v>-420.83333333333331</v>
      </c>
      <c r="AJ19" s="6">
        <f>Calculations!AJ42</f>
        <v>-420.83333333333331</v>
      </c>
      <c r="AK19" s="6">
        <f>Calculations!AK42</f>
        <v>-420.83333333333331</v>
      </c>
      <c r="AL19" s="6">
        <f>Calculations!AL42</f>
        <v>-420.83333333333331</v>
      </c>
      <c r="AM19" s="6">
        <f>Calculations!AM42</f>
        <v>-420.83333333333331</v>
      </c>
      <c r="AN19" s="6">
        <f>Calculations!AN42</f>
        <v>-420.83333333333331</v>
      </c>
      <c r="AO19" s="6">
        <f>Calculations!AO42</f>
        <v>-420.83333333333331</v>
      </c>
      <c r="AP19" s="6">
        <f>Calculations!AP42</f>
        <v>-420.83333333333331</v>
      </c>
      <c r="AQ19" s="6">
        <f>Calculations!AQ42</f>
        <v>-420.83333333333331</v>
      </c>
      <c r="AR19" s="6">
        <f>Calculations!AR42</f>
        <v>-420.83333333333331</v>
      </c>
      <c r="AS19" s="6">
        <f>Calculations!AS42</f>
        <v>-420.83333333333331</v>
      </c>
      <c r="AT19" s="6">
        <f>Calculations!AT42</f>
        <v>-420.83333333333331</v>
      </c>
      <c r="AU19" s="6">
        <f>Calculations!AU42</f>
        <v>-450</v>
      </c>
      <c r="AV19" s="6">
        <f>Calculations!AV42</f>
        <v>-450</v>
      </c>
      <c r="AW19" s="6">
        <f>Calculations!AW42</f>
        <v>-450</v>
      </c>
      <c r="AX19" s="6">
        <f>Calculations!AX42</f>
        <v>-450</v>
      </c>
      <c r="AY19" s="6">
        <f>Calculations!AY42</f>
        <v>-450</v>
      </c>
      <c r="AZ19" s="6">
        <f>Calculations!AZ42</f>
        <v>-450</v>
      </c>
      <c r="BA19" s="6">
        <f>Calculations!BA42</f>
        <v>-450</v>
      </c>
      <c r="BB19" s="6">
        <f>Calculations!BB42</f>
        <v>-450</v>
      </c>
      <c r="BC19" s="6">
        <f>Calculations!BC42</f>
        <v>-450</v>
      </c>
      <c r="BD19" s="6">
        <f>Calculations!BD42</f>
        <v>-450</v>
      </c>
      <c r="BE19" s="6">
        <f>Calculations!BE42</f>
        <v>-450</v>
      </c>
      <c r="BF19" s="6">
        <f>Calculations!BF42</f>
        <v>-450</v>
      </c>
      <c r="BG19" s="6">
        <f>Calculations!BG42</f>
        <v>-487.5</v>
      </c>
      <c r="BH19" s="6">
        <f>Calculations!BH42</f>
        <v>-487.5</v>
      </c>
      <c r="BI19" s="6">
        <f>Calculations!BI42</f>
        <v>-487.5</v>
      </c>
      <c r="BJ19" s="6">
        <f>Calculations!BJ42</f>
        <v>-487.5</v>
      </c>
      <c r="BK19" s="6">
        <f>Calculations!BK42</f>
        <v>-487.5</v>
      </c>
      <c r="BL19" s="6">
        <f>Calculations!BL42</f>
        <v>-487.5</v>
      </c>
      <c r="BM19" s="6">
        <f>Calculations!BM42</f>
        <v>-487.5</v>
      </c>
      <c r="BN19" s="6">
        <f>Calculations!BN42</f>
        <v>-487.5</v>
      </c>
      <c r="BO19" s="6">
        <f>Calculations!BO42</f>
        <v>-487.5</v>
      </c>
      <c r="BP19" s="6">
        <f>Calculations!BP42</f>
        <v>-487.5</v>
      </c>
      <c r="BQ19" s="6">
        <f>Calculations!BQ42</f>
        <v>-487.5</v>
      </c>
      <c r="BR19" s="6">
        <f>Calculations!BR42</f>
        <v>-487.5</v>
      </c>
    </row>
    <row r="20" spans="3:70" outlineLevel="2" x14ac:dyDescent="0.2">
      <c r="C20" s="1" t="s">
        <v>135</v>
      </c>
      <c r="D20" s="1" t="s">
        <v>4</v>
      </c>
      <c r="G20" s="19">
        <f t="shared" si="2"/>
        <v>-4500</v>
      </c>
      <c r="H20" s="19">
        <f t="shared" si="2"/>
        <v>-5050</v>
      </c>
      <c r="I20" s="19">
        <f t="shared" si="2"/>
        <v>-5400</v>
      </c>
      <c r="J20" s="19">
        <f t="shared" si="2"/>
        <v>-5850</v>
      </c>
      <c r="W20" s="6">
        <f>Calculations!W43</f>
        <v>-375</v>
      </c>
      <c r="X20" s="6">
        <f>Calculations!X43</f>
        <v>-375</v>
      </c>
      <c r="Y20" s="6">
        <f>Calculations!Y43</f>
        <v>-375</v>
      </c>
      <c r="Z20" s="6">
        <f>Calculations!Z43</f>
        <v>-375</v>
      </c>
      <c r="AA20" s="6">
        <f>Calculations!AA43</f>
        <v>-375</v>
      </c>
      <c r="AB20" s="6">
        <f>Calculations!AB43</f>
        <v>-375</v>
      </c>
      <c r="AC20" s="6">
        <f>Calculations!AC43</f>
        <v>-375</v>
      </c>
      <c r="AD20" s="6">
        <f>Calculations!AD43</f>
        <v>-375</v>
      </c>
      <c r="AE20" s="6">
        <f>Calculations!AE43</f>
        <v>-375</v>
      </c>
      <c r="AF20" s="6">
        <f>Calculations!AF43</f>
        <v>-375</v>
      </c>
      <c r="AG20" s="6">
        <f>Calculations!AG43</f>
        <v>-375</v>
      </c>
      <c r="AH20" s="6">
        <f>Calculations!AH43</f>
        <v>-375</v>
      </c>
      <c r="AI20" s="6">
        <f>Calculations!AI43</f>
        <v>-420.83333333333331</v>
      </c>
      <c r="AJ20" s="6">
        <f>Calculations!AJ43</f>
        <v>-420.83333333333331</v>
      </c>
      <c r="AK20" s="6">
        <f>Calculations!AK43</f>
        <v>-420.83333333333331</v>
      </c>
      <c r="AL20" s="6">
        <f>Calculations!AL43</f>
        <v>-420.83333333333331</v>
      </c>
      <c r="AM20" s="6">
        <f>Calculations!AM43</f>
        <v>-420.83333333333331</v>
      </c>
      <c r="AN20" s="6">
        <f>Calculations!AN43</f>
        <v>-420.83333333333331</v>
      </c>
      <c r="AO20" s="6">
        <f>Calculations!AO43</f>
        <v>-420.83333333333331</v>
      </c>
      <c r="AP20" s="6">
        <f>Calculations!AP43</f>
        <v>-420.83333333333331</v>
      </c>
      <c r="AQ20" s="6">
        <f>Calculations!AQ43</f>
        <v>-420.83333333333331</v>
      </c>
      <c r="AR20" s="6">
        <f>Calculations!AR43</f>
        <v>-420.83333333333331</v>
      </c>
      <c r="AS20" s="6">
        <f>Calculations!AS43</f>
        <v>-420.83333333333331</v>
      </c>
      <c r="AT20" s="6">
        <f>Calculations!AT43</f>
        <v>-420.83333333333331</v>
      </c>
      <c r="AU20" s="6">
        <f>Calculations!AU43</f>
        <v>-450</v>
      </c>
      <c r="AV20" s="6">
        <f>Calculations!AV43</f>
        <v>-450</v>
      </c>
      <c r="AW20" s="6">
        <f>Calculations!AW43</f>
        <v>-450</v>
      </c>
      <c r="AX20" s="6">
        <f>Calculations!AX43</f>
        <v>-450</v>
      </c>
      <c r="AY20" s="6">
        <f>Calculations!AY43</f>
        <v>-450</v>
      </c>
      <c r="AZ20" s="6">
        <f>Calculations!AZ43</f>
        <v>-450</v>
      </c>
      <c r="BA20" s="6">
        <f>Calculations!BA43</f>
        <v>-450</v>
      </c>
      <c r="BB20" s="6">
        <f>Calculations!BB43</f>
        <v>-450</v>
      </c>
      <c r="BC20" s="6">
        <f>Calculations!BC43</f>
        <v>-450</v>
      </c>
      <c r="BD20" s="6">
        <f>Calculations!BD43</f>
        <v>-450</v>
      </c>
      <c r="BE20" s="6">
        <f>Calculations!BE43</f>
        <v>-450</v>
      </c>
      <c r="BF20" s="6">
        <f>Calculations!BF43</f>
        <v>-450</v>
      </c>
      <c r="BG20" s="6">
        <f>Calculations!BG43</f>
        <v>-487.5</v>
      </c>
      <c r="BH20" s="6">
        <f>Calculations!BH43</f>
        <v>-487.5</v>
      </c>
      <c r="BI20" s="6">
        <f>Calculations!BI43</f>
        <v>-487.5</v>
      </c>
      <c r="BJ20" s="6">
        <f>Calculations!BJ43</f>
        <v>-487.5</v>
      </c>
      <c r="BK20" s="6">
        <f>Calculations!BK43</f>
        <v>-487.5</v>
      </c>
      <c r="BL20" s="6">
        <f>Calculations!BL43</f>
        <v>-487.5</v>
      </c>
      <c r="BM20" s="6">
        <f>Calculations!BM43</f>
        <v>-487.5</v>
      </c>
      <c r="BN20" s="6">
        <f>Calculations!BN43</f>
        <v>-487.5</v>
      </c>
      <c r="BO20" s="6">
        <f>Calculations!BO43</f>
        <v>-487.5</v>
      </c>
      <c r="BP20" s="6">
        <f>Calculations!BP43</f>
        <v>-487.5</v>
      </c>
      <c r="BQ20" s="6">
        <f>Calculations!BQ43</f>
        <v>-487.5</v>
      </c>
      <c r="BR20" s="6">
        <f>Calculations!BR43</f>
        <v>-487.5</v>
      </c>
    </row>
    <row r="21" spans="3:70" outlineLevel="2" x14ac:dyDescent="0.2">
      <c r="C21" s="1" t="s">
        <v>134</v>
      </c>
      <c r="D21" s="1" t="s">
        <v>4</v>
      </c>
      <c r="G21" s="19">
        <f t="shared" si="2"/>
        <v>-4500</v>
      </c>
      <c r="H21" s="19">
        <f t="shared" si="2"/>
        <v>-5050</v>
      </c>
      <c r="I21" s="19">
        <f t="shared" si="2"/>
        <v>-5400</v>
      </c>
      <c r="J21" s="19">
        <f t="shared" si="2"/>
        <v>-5850</v>
      </c>
      <c r="W21" s="6">
        <f>Calculations!W44</f>
        <v>-375</v>
      </c>
      <c r="X21" s="6">
        <f>Calculations!X44</f>
        <v>-375</v>
      </c>
      <c r="Y21" s="6">
        <f>Calculations!Y44</f>
        <v>-375</v>
      </c>
      <c r="Z21" s="6">
        <f>Calculations!Z44</f>
        <v>-375</v>
      </c>
      <c r="AA21" s="6">
        <f>Calculations!AA44</f>
        <v>-375</v>
      </c>
      <c r="AB21" s="6">
        <f>Calculations!AB44</f>
        <v>-375</v>
      </c>
      <c r="AC21" s="6">
        <f>Calculations!AC44</f>
        <v>-375</v>
      </c>
      <c r="AD21" s="6">
        <f>Calculations!AD44</f>
        <v>-375</v>
      </c>
      <c r="AE21" s="6">
        <f>Calculations!AE44</f>
        <v>-375</v>
      </c>
      <c r="AF21" s="6">
        <f>Calculations!AF44</f>
        <v>-375</v>
      </c>
      <c r="AG21" s="6">
        <f>Calculations!AG44</f>
        <v>-375</v>
      </c>
      <c r="AH21" s="6">
        <f>Calculations!AH44</f>
        <v>-375</v>
      </c>
      <c r="AI21" s="6">
        <f>Calculations!AI44</f>
        <v>-420.83333333333331</v>
      </c>
      <c r="AJ21" s="6">
        <f>Calculations!AJ44</f>
        <v>-420.83333333333331</v>
      </c>
      <c r="AK21" s="6">
        <f>Calculations!AK44</f>
        <v>-420.83333333333331</v>
      </c>
      <c r="AL21" s="6">
        <f>Calculations!AL44</f>
        <v>-420.83333333333331</v>
      </c>
      <c r="AM21" s="6">
        <f>Calculations!AM44</f>
        <v>-420.83333333333331</v>
      </c>
      <c r="AN21" s="6">
        <f>Calculations!AN44</f>
        <v>-420.83333333333331</v>
      </c>
      <c r="AO21" s="6">
        <f>Calculations!AO44</f>
        <v>-420.83333333333331</v>
      </c>
      <c r="AP21" s="6">
        <f>Calculations!AP44</f>
        <v>-420.83333333333331</v>
      </c>
      <c r="AQ21" s="6">
        <f>Calculations!AQ44</f>
        <v>-420.83333333333331</v>
      </c>
      <c r="AR21" s="6">
        <f>Calculations!AR44</f>
        <v>-420.83333333333331</v>
      </c>
      <c r="AS21" s="6">
        <f>Calculations!AS44</f>
        <v>-420.83333333333331</v>
      </c>
      <c r="AT21" s="6">
        <f>Calculations!AT44</f>
        <v>-420.83333333333331</v>
      </c>
      <c r="AU21" s="6">
        <f>Calculations!AU44</f>
        <v>-450</v>
      </c>
      <c r="AV21" s="6">
        <f>Calculations!AV44</f>
        <v>-450</v>
      </c>
      <c r="AW21" s="6">
        <f>Calculations!AW44</f>
        <v>-450</v>
      </c>
      <c r="AX21" s="6">
        <f>Calculations!AX44</f>
        <v>-450</v>
      </c>
      <c r="AY21" s="6">
        <f>Calculations!AY44</f>
        <v>-450</v>
      </c>
      <c r="AZ21" s="6">
        <f>Calculations!AZ44</f>
        <v>-450</v>
      </c>
      <c r="BA21" s="6">
        <f>Calculations!BA44</f>
        <v>-450</v>
      </c>
      <c r="BB21" s="6">
        <f>Calculations!BB44</f>
        <v>-450</v>
      </c>
      <c r="BC21" s="6">
        <f>Calculations!BC44</f>
        <v>-450</v>
      </c>
      <c r="BD21" s="6">
        <f>Calculations!BD44</f>
        <v>-450</v>
      </c>
      <c r="BE21" s="6">
        <f>Calculations!BE44</f>
        <v>-450</v>
      </c>
      <c r="BF21" s="6">
        <f>Calculations!BF44</f>
        <v>-450</v>
      </c>
      <c r="BG21" s="6">
        <f>Calculations!BG44</f>
        <v>-487.5</v>
      </c>
      <c r="BH21" s="6">
        <f>Calculations!BH44</f>
        <v>-487.5</v>
      </c>
      <c r="BI21" s="6">
        <f>Calculations!BI44</f>
        <v>-487.5</v>
      </c>
      <c r="BJ21" s="6">
        <f>Calculations!BJ44</f>
        <v>-487.5</v>
      </c>
      <c r="BK21" s="6">
        <f>Calculations!BK44</f>
        <v>-487.5</v>
      </c>
      <c r="BL21" s="6">
        <f>Calculations!BL44</f>
        <v>-487.5</v>
      </c>
      <c r="BM21" s="6">
        <f>Calculations!BM44</f>
        <v>-487.5</v>
      </c>
      <c r="BN21" s="6">
        <f>Calculations!BN44</f>
        <v>-487.5</v>
      </c>
      <c r="BO21" s="6">
        <f>Calculations!BO44</f>
        <v>-487.5</v>
      </c>
      <c r="BP21" s="6">
        <f>Calculations!BP44</f>
        <v>-487.5</v>
      </c>
      <c r="BQ21" s="6">
        <f>Calculations!BQ44</f>
        <v>-487.5</v>
      </c>
      <c r="BR21" s="6">
        <f>Calculations!BR44</f>
        <v>-487.5</v>
      </c>
    </row>
    <row r="22" spans="3:70" outlineLevel="2" x14ac:dyDescent="0.2">
      <c r="C22" s="1" t="s">
        <v>133</v>
      </c>
      <c r="D22" s="1" t="s">
        <v>4</v>
      </c>
      <c r="G22" s="19">
        <f t="shared" si="2"/>
        <v>-4500</v>
      </c>
      <c r="H22" s="19">
        <f t="shared" si="2"/>
        <v>-5050</v>
      </c>
      <c r="I22" s="19">
        <f t="shared" si="2"/>
        <v>-5400</v>
      </c>
      <c r="J22" s="19">
        <f t="shared" si="2"/>
        <v>-5850</v>
      </c>
      <c r="W22" s="6">
        <f>Calculations!W45</f>
        <v>-375</v>
      </c>
      <c r="X22" s="6">
        <f>Calculations!X45</f>
        <v>-375</v>
      </c>
      <c r="Y22" s="6">
        <f>Calculations!Y45</f>
        <v>-375</v>
      </c>
      <c r="Z22" s="6">
        <f>Calculations!Z45</f>
        <v>-375</v>
      </c>
      <c r="AA22" s="6">
        <f>Calculations!AA45</f>
        <v>-375</v>
      </c>
      <c r="AB22" s="6">
        <f>Calculations!AB45</f>
        <v>-375</v>
      </c>
      <c r="AC22" s="6">
        <f>Calculations!AC45</f>
        <v>-375</v>
      </c>
      <c r="AD22" s="6">
        <f>Calculations!AD45</f>
        <v>-375</v>
      </c>
      <c r="AE22" s="6">
        <f>Calculations!AE45</f>
        <v>-375</v>
      </c>
      <c r="AF22" s="6">
        <f>Calculations!AF45</f>
        <v>-375</v>
      </c>
      <c r="AG22" s="6">
        <f>Calculations!AG45</f>
        <v>-375</v>
      </c>
      <c r="AH22" s="6">
        <f>Calculations!AH45</f>
        <v>-375</v>
      </c>
      <c r="AI22" s="6">
        <f>Calculations!AI45</f>
        <v>-420.83333333333331</v>
      </c>
      <c r="AJ22" s="6">
        <f>Calculations!AJ45</f>
        <v>-420.83333333333331</v>
      </c>
      <c r="AK22" s="6">
        <f>Calculations!AK45</f>
        <v>-420.83333333333331</v>
      </c>
      <c r="AL22" s="6">
        <f>Calculations!AL45</f>
        <v>-420.83333333333331</v>
      </c>
      <c r="AM22" s="6">
        <f>Calculations!AM45</f>
        <v>-420.83333333333331</v>
      </c>
      <c r="AN22" s="6">
        <f>Calculations!AN45</f>
        <v>-420.83333333333331</v>
      </c>
      <c r="AO22" s="6">
        <f>Calculations!AO45</f>
        <v>-420.83333333333331</v>
      </c>
      <c r="AP22" s="6">
        <f>Calculations!AP45</f>
        <v>-420.83333333333331</v>
      </c>
      <c r="AQ22" s="6">
        <f>Calculations!AQ45</f>
        <v>-420.83333333333331</v>
      </c>
      <c r="AR22" s="6">
        <f>Calculations!AR45</f>
        <v>-420.83333333333331</v>
      </c>
      <c r="AS22" s="6">
        <f>Calculations!AS45</f>
        <v>-420.83333333333331</v>
      </c>
      <c r="AT22" s="6">
        <f>Calculations!AT45</f>
        <v>-420.83333333333331</v>
      </c>
      <c r="AU22" s="6">
        <f>Calculations!AU45</f>
        <v>-450</v>
      </c>
      <c r="AV22" s="6">
        <f>Calculations!AV45</f>
        <v>-450</v>
      </c>
      <c r="AW22" s="6">
        <f>Calculations!AW45</f>
        <v>-450</v>
      </c>
      <c r="AX22" s="6">
        <f>Calculations!AX45</f>
        <v>-450</v>
      </c>
      <c r="AY22" s="6">
        <f>Calculations!AY45</f>
        <v>-450</v>
      </c>
      <c r="AZ22" s="6">
        <f>Calculations!AZ45</f>
        <v>-450</v>
      </c>
      <c r="BA22" s="6">
        <f>Calculations!BA45</f>
        <v>-450</v>
      </c>
      <c r="BB22" s="6">
        <f>Calculations!BB45</f>
        <v>-450</v>
      </c>
      <c r="BC22" s="6">
        <f>Calculations!BC45</f>
        <v>-450</v>
      </c>
      <c r="BD22" s="6">
        <f>Calculations!BD45</f>
        <v>-450</v>
      </c>
      <c r="BE22" s="6">
        <f>Calculations!BE45</f>
        <v>-450</v>
      </c>
      <c r="BF22" s="6">
        <f>Calculations!BF45</f>
        <v>-450</v>
      </c>
      <c r="BG22" s="6">
        <f>Calculations!BG45</f>
        <v>-487.5</v>
      </c>
      <c r="BH22" s="6">
        <f>Calculations!BH45</f>
        <v>-487.5</v>
      </c>
      <c r="BI22" s="6">
        <f>Calculations!BI45</f>
        <v>-487.5</v>
      </c>
      <c r="BJ22" s="6">
        <f>Calculations!BJ45</f>
        <v>-487.5</v>
      </c>
      <c r="BK22" s="6">
        <f>Calculations!BK45</f>
        <v>-487.5</v>
      </c>
      <c r="BL22" s="6">
        <f>Calculations!BL45</f>
        <v>-487.5</v>
      </c>
      <c r="BM22" s="6">
        <f>Calculations!BM45</f>
        <v>-487.5</v>
      </c>
      <c r="BN22" s="6">
        <f>Calculations!BN45</f>
        <v>-487.5</v>
      </c>
      <c r="BO22" s="6">
        <f>Calculations!BO45</f>
        <v>-487.5</v>
      </c>
      <c r="BP22" s="6">
        <f>Calculations!BP45</f>
        <v>-487.5</v>
      </c>
      <c r="BQ22" s="6">
        <f>Calculations!BQ45</f>
        <v>-487.5</v>
      </c>
      <c r="BR22" s="6">
        <f>Calculations!BR45</f>
        <v>-487.5</v>
      </c>
    </row>
    <row r="23" spans="3:70" outlineLevel="2" x14ac:dyDescent="0.2">
      <c r="C23" s="27" t="s">
        <v>132</v>
      </c>
      <c r="D23" s="1" t="s">
        <v>4</v>
      </c>
      <c r="G23" s="17">
        <f>SUM(G16,G18:G22)</f>
        <v>67500</v>
      </c>
      <c r="H23" s="17">
        <f>SUM(H16,H18:H22)</f>
        <v>75750</v>
      </c>
      <c r="I23" s="17">
        <f>SUM(I16,I18:I22)</f>
        <v>81000</v>
      </c>
      <c r="J23" s="17">
        <f>SUM(J16,J18:J22)</f>
        <v>87750</v>
      </c>
      <c r="W23" s="17">
        <f t="shared" ref="W23:BR23" si="3">SUM(W16,W18:W22)</f>
        <v>5625</v>
      </c>
      <c r="X23" s="17">
        <f t="shared" si="3"/>
        <v>5625</v>
      </c>
      <c r="Y23" s="17">
        <f t="shared" si="3"/>
        <v>5625</v>
      </c>
      <c r="Z23" s="17">
        <f t="shared" si="3"/>
        <v>5625</v>
      </c>
      <c r="AA23" s="17">
        <f t="shared" si="3"/>
        <v>5625</v>
      </c>
      <c r="AB23" s="17">
        <f t="shared" si="3"/>
        <v>5625</v>
      </c>
      <c r="AC23" s="17">
        <f t="shared" si="3"/>
        <v>5625</v>
      </c>
      <c r="AD23" s="17">
        <f t="shared" si="3"/>
        <v>5625</v>
      </c>
      <c r="AE23" s="17">
        <f t="shared" si="3"/>
        <v>5625</v>
      </c>
      <c r="AF23" s="17">
        <f t="shared" si="3"/>
        <v>5625</v>
      </c>
      <c r="AG23" s="17">
        <f t="shared" si="3"/>
        <v>5625</v>
      </c>
      <c r="AH23" s="17">
        <f t="shared" si="3"/>
        <v>5625</v>
      </c>
      <c r="AI23" s="17">
        <f t="shared" si="3"/>
        <v>6312.5000000000009</v>
      </c>
      <c r="AJ23" s="17">
        <f t="shared" si="3"/>
        <v>6312.5000000000009</v>
      </c>
      <c r="AK23" s="17">
        <f t="shared" si="3"/>
        <v>6312.5000000000009</v>
      </c>
      <c r="AL23" s="17">
        <f t="shared" si="3"/>
        <v>6312.5000000000009</v>
      </c>
      <c r="AM23" s="17">
        <f t="shared" si="3"/>
        <v>6312.5000000000009</v>
      </c>
      <c r="AN23" s="17">
        <f t="shared" si="3"/>
        <v>6312.5000000000009</v>
      </c>
      <c r="AO23" s="17">
        <f t="shared" si="3"/>
        <v>6312.5000000000009</v>
      </c>
      <c r="AP23" s="17">
        <f t="shared" si="3"/>
        <v>6312.5000000000009</v>
      </c>
      <c r="AQ23" s="17">
        <f t="shared" si="3"/>
        <v>6312.5000000000009</v>
      </c>
      <c r="AR23" s="17">
        <f t="shared" si="3"/>
        <v>6312.5000000000009</v>
      </c>
      <c r="AS23" s="17">
        <f t="shared" si="3"/>
        <v>6312.5000000000009</v>
      </c>
      <c r="AT23" s="17">
        <f t="shared" si="3"/>
        <v>6312.5000000000009</v>
      </c>
      <c r="AU23" s="17">
        <f t="shared" si="3"/>
        <v>6750</v>
      </c>
      <c r="AV23" s="17">
        <f t="shared" si="3"/>
        <v>6750</v>
      </c>
      <c r="AW23" s="17">
        <f t="shared" si="3"/>
        <v>6750</v>
      </c>
      <c r="AX23" s="17">
        <f t="shared" si="3"/>
        <v>6750</v>
      </c>
      <c r="AY23" s="17">
        <f t="shared" si="3"/>
        <v>6750</v>
      </c>
      <c r="AZ23" s="17">
        <f t="shared" si="3"/>
        <v>6750</v>
      </c>
      <c r="BA23" s="17">
        <f t="shared" si="3"/>
        <v>6750</v>
      </c>
      <c r="BB23" s="17">
        <f t="shared" si="3"/>
        <v>6750</v>
      </c>
      <c r="BC23" s="17">
        <f t="shared" si="3"/>
        <v>6750</v>
      </c>
      <c r="BD23" s="17">
        <f t="shared" si="3"/>
        <v>6750</v>
      </c>
      <c r="BE23" s="17">
        <f t="shared" si="3"/>
        <v>6750</v>
      </c>
      <c r="BF23" s="17">
        <f t="shared" si="3"/>
        <v>6750</v>
      </c>
      <c r="BG23" s="17">
        <f t="shared" si="3"/>
        <v>7312.5</v>
      </c>
      <c r="BH23" s="17">
        <f t="shared" si="3"/>
        <v>7312.5</v>
      </c>
      <c r="BI23" s="17">
        <f t="shared" si="3"/>
        <v>7312.5</v>
      </c>
      <c r="BJ23" s="17">
        <f t="shared" si="3"/>
        <v>7312.5</v>
      </c>
      <c r="BK23" s="17">
        <f t="shared" si="3"/>
        <v>7312.5</v>
      </c>
      <c r="BL23" s="17">
        <f t="shared" si="3"/>
        <v>7312.5</v>
      </c>
      <c r="BM23" s="17">
        <f t="shared" si="3"/>
        <v>7312.5</v>
      </c>
      <c r="BN23" s="17">
        <f t="shared" si="3"/>
        <v>7312.5</v>
      </c>
      <c r="BO23" s="17">
        <f t="shared" si="3"/>
        <v>7312.5</v>
      </c>
      <c r="BP23" s="17">
        <f t="shared" si="3"/>
        <v>7312.5</v>
      </c>
      <c r="BQ23" s="17">
        <f t="shared" si="3"/>
        <v>7312.5</v>
      </c>
      <c r="BR23" s="17">
        <f t="shared" si="3"/>
        <v>7312.5</v>
      </c>
    </row>
    <row r="24" spans="3:70" outlineLevel="2" x14ac:dyDescent="0.2">
      <c r="C24" s="27" t="s">
        <v>131</v>
      </c>
      <c r="D24" s="1" t="s">
        <v>0</v>
      </c>
      <c r="G24" s="35">
        <f>IF(G16=0,0,G23/G16)</f>
        <v>0.75</v>
      </c>
      <c r="H24" s="35">
        <f>IF(H16=0,0,H23/H16)</f>
        <v>0.75</v>
      </c>
      <c r="I24" s="35">
        <f>IF(I16=0,0,I23/I16)</f>
        <v>0.75</v>
      </c>
      <c r="J24" s="35">
        <f>IF(J16=0,0,J23/J16)</f>
        <v>0.75</v>
      </c>
      <c r="W24" s="35">
        <f t="shared" ref="W24:BR24" si="4">IF(W16=0,0,W23/W16)</f>
        <v>0.75</v>
      </c>
      <c r="X24" s="35">
        <f t="shared" si="4"/>
        <v>0.75</v>
      </c>
      <c r="Y24" s="35">
        <f t="shared" si="4"/>
        <v>0.75</v>
      </c>
      <c r="Z24" s="35">
        <f t="shared" si="4"/>
        <v>0.75</v>
      </c>
      <c r="AA24" s="35">
        <f t="shared" si="4"/>
        <v>0.75</v>
      </c>
      <c r="AB24" s="35">
        <f t="shared" si="4"/>
        <v>0.75</v>
      </c>
      <c r="AC24" s="35">
        <f t="shared" si="4"/>
        <v>0.75</v>
      </c>
      <c r="AD24" s="35">
        <f t="shared" si="4"/>
        <v>0.75</v>
      </c>
      <c r="AE24" s="35">
        <f t="shared" si="4"/>
        <v>0.75</v>
      </c>
      <c r="AF24" s="35">
        <f t="shared" si="4"/>
        <v>0.75</v>
      </c>
      <c r="AG24" s="35">
        <f t="shared" si="4"/>
        <v>0.75</v>
      </c>
      <c r="AH24" s="35">
        <f t="shared" si="4"/>
        <v>0.75</v>
      </c>
      <c r="AI24" s="35">
        <f t="shared" si="4"/>
        <v>0.75000000000000011</v>
      </c>
      <c r="AJ24" s="35">
        <f t="shared" si="4"/>
        <v>0.75000000000000011</v>
      </c>
      <c r="AK24" s="35">
        <f t="shared" si="4"/>
        <v>0.75000000000000011</v>
      </c>
      <c r="AL24" s="35">
        <f t="shared" si="4"/>
        <v>0.75000000000000011</v>
      </c>
      <c r="AM24" s="35">
        <f t="shared" si="4"/>
        <v>0.75000000000000011</v>
      </c>
      <c r="AN24" s="35">
        <f t="shared" si="4"/>
        <v>0.75000000000000011</v>
      </c>
      <c r="AO24" s="35">
        <f t="shared" si="4"/>
        <v>0.75000000000000011</v>
      </c>
      <c r="AP24" s="35">
        <f t="shared" si="4"/>
        <v>0.75000000000000011</v>
      </c>
      <c r="AQ24" s="35">
        <f t="shared" si="4"/>
        <v>0.75000000000000011</v>
      </c>
      <c r="AR24" s="35">
        <f t="shared" si="4"/>
        <v>0.75000000000000011</v>
      </c>
      <c r="AS24" s="35">
        <f t="shared" si="4"/>
        <v>0.75000000000000011</v>
      </c>
      <c r="AT24" s="35">
        <f t="shared" si="4"/>
        <v>0.75000000000000011</v>
      </c>
      <c r="AU24" s="35">
        <f t="shared" si="4"/>
        <v>0.75</v>
      </c>
      <c r="AV24" s="35">
        <f t="shared" si="4"/>
        <v>0.75</v>
      </c>
      <c r="AW24" s="35">
        <f t="shared" si="4"/>
        <v>0.75</v>
      </c>
      <c r="AX24" s="35">
        <f t="shared" si="4"/>
        <v>0.75</v>
      </c>
      <c r="AY24" s="35">
        <f t="shared" si="4"/>
        <v>0.75</v>
      </c>
      <c r="AZ24" s="35">
        <f t="shared" si="4"/>
        <v>0.75</v>
      </c>
      <c r="BA24" s="35">
        <f t="shared" si="4"/>
        <v>0.75</v>
      </c>
      <c r="BB24" s="35">
        <f t="shared" si="4"/>
        <v>0.75</v>
      </c>
      <c r="BC24" s="35">
        <f t="shared" si="4"/>
        <v>0.75</v>
      </c>
      <c r="BD24" s="35">
        <f t="shared" si="4"/>
        <v>0.75</v>
      </c>
      <c r="BE24" s="35">
        <f t="shared" si="4"/>
        <v>0.75</v>
      </c>
      <c r="BF24" s="35">
        <f t="shared" si="4"/>
        <v>0.75</v>
      </c>
      <c r="BG24" s="35">
        <f t="shared" si="4"/>
        <v>0.75</v>
      </c>
      <c r="BH24" s="35">
        <f t="shared" si="4"/>
        <v>0.75</v>
      </c>
      <c r="BI24" s="35">
        <f t="shared" si="4"/>
        <v>0.75</v>
      </c>
      <c r="BJ24" s="35">
        <f t="shared" si="4"/>
        <v>0.75</v>
      </c>
      <c r="BK24" s="35">
        <f t="shared" si="4"/>
        <v>0.75</v>
      </c>
      <c r="BL24" s="35">
        <f t="shared" si="4"/>
        <v>0.75</v>
      </c>
      <c r="BM24" s="35">
        <f t="shared" si="4"/>
        <v>0.75</v>
      </c>
      <c r="BN24" s="35">
        <f t="shared" si="4"/>
        <v>0.75</v>
      </c>
      <c r="BO24" s="35">
        <f t="shared" si="4"/>
        <v>0.75</v>
      </c>
      <c r="BP24" s="35">
        <f t="shared" si="4"/>
        <v>0.75</v>
      </c>
      <c r="BQ24" s="35">
        <f t="shared" si="4"/>
        <v>0.75</v>
      </c>
      <c r="BR24" s="35">
        <f t="shared" si="4"/>
        <v>0.75</v>
      </c>
    </row>
    <row r="25" spans="3:70" outlineLevel="2" x14ac:dyDescent="0.2"/>
    <row r="26" spans="3:70" outlineLevel="2" x14ac:dyDescent="0.2">
      <c r="C26" s="1" t="s">
        <v>130</v>
      </c>
      <c r="D26" s="1" t="s">
        <v>4</v>
      </c>
      <c r="G26" s="19">
        <f t="shared" ref="G26:J31" si="5">SUMIF($W$4:$BR$4,G$4,$W26:$BR26)</f>
        <v>-900</v>
      </c>
      <c r="H26" s="19">
        <f t="shared" si="5"/>
        <v>-1009.9999999999997</v>
      </c>
      <c r="I26" s="19">
        <f t="shared" si="5"/>
        <v>-1080</v>
      </c>
      <c r="J26" s="19">
        <f t="shared" si="5"/>
        <v>-1170</v>
      </c>
      <c r="W26" s="6">
        <f>Calculations!W64</f>
        <v>-75</v>
      </c>
      <c r="X26" s="6">
        <f>Calculations!X64</f>
        <v>-75</v>
      </c>
      <c r="Y26" s="6">
        <f>Calculations!Y64</f>
        <v>-75</v>
      </c>
      <c r="Z26" s="6">
        <f>Calculations!Z64</f>
        <v>-75</v>
      </c>
      <c r="AA26" s="6">
        <f>Calculations!AA64</f>
        <v>-75</v>
      </c>
      <c r="AB26" s="6">
        <f>Calculations!AB64</f>
        <v>-75</v>
      </c>
      <c r="AC26" s="6">
        <f>Calculations!AC64</f>
        <v>-75</v>
      </c>
      <c r="AD26" s="6">
        <f>Calculations!AD64</f>
        <v>-75</v>
      </c>
      <c r="AE26" s="6">
        <f>Calculations!AE64</f>
        <v>-75</v>
      </c>
      <c r="AF26" s="6">
        <f>Calculations!AF64</f>
        <v>-75</v>
      </c>
      <c r="AG26" s="6">
        <f>Calculations!AG64</f>
        <v>-75</v>
      </c>
      <c r="AH26" s="6">
        <f>Calculations!AH64</f>
        <v>-75</v>
      </c>
      <c r="AI26" s="6">
        <f>Calculations!AI64</f>
        <v>-84.166666666666657</v>
      </c>
      <c r="AJ26" s="6">
        <f>Calculations!AJ64</f>
        <v>-84.166666666666657</v>
      </c>
      <c r="AK26" s="6">
        <f>Calculations!AK64</f>
        <v>-84.166666666666657</v>
      </c>
      <c r="AL26" s="6">
        <f>Calculations!AL64</f>
        <v>-84.166666666666657</v>
      </c>
      <c r="AM26" s="6">
        <f>Calculations!AM64</f>
        <v>-84.166666666666657</v>
      </c>
      <c r="AN26" s="6">
        <f>Calculations!AN64</f>
        <v>-84.166666666666657</v>
      </c>
      <c r="AO26" s="6">
        <f>Calculations!AO64</f>
        <v>-84.166666666666657</v>
      </c>
      <c r="AP26" s="6">
        <f>Calculations!AP64</f>
        <v>-84.166666666666657</v>
      </c>
      <c r="AQ26" s="6">
        <f>Calculations!AQ64</f>
        <v>-84.166666666666657</v>
      </c>
      <c r="AR26" s="6">
        <f>Calculations!AR64</f>
        <v>-84.166666666666657</v>
      </c>
      <c r="AS26" s="6">
        <f>Calculations!AS64</f>
        <v>-84.166666666666657</v>
      </c>
      <c r="AT26" s="6">
        <f>Calculations!AT64</f>
        <v>-84.166666666666657</v>
      </c>
      <c r="AU26" s="6">
        <f>Calculations!AU64</f>
        <v>-90</v>
      </c>
      <c r="AV26" s="6">
        <f>Calculations!AV64</f>
        <v>-90</v>
      </c>
      <c r="AW26" s="6">
        <f>Calculations!AW64</f>
        <v>-90</v>
      </c>
      <c r="AX26" s="6">
        <f>Calculations!AX64</f>
        <v>-90</v>
      </c>
      <c r="AY26" s="6">
        <f>Calculations!AY64</f>
        <v>-90</v>
      </c>
      <c r="AZ26" s="6">
        <f>Calculations!AZ64</f>
        <v>-90</v>
      </c>
      <c r="BA26" s="6">
        <f>Calculations!BA64</f>
        <v>-90</v>
      </c>
      <c r="BB26" s="6">
        <f>Calculations!BB64</f>
        <v>-90</v>
      </c>
      <c r="BC26" s="6">
        <f>Calculations!BC64</f>
        <v>-90</v>
      </c>
      <c r="BD26" s="6">
        <f>Calculations!BD64</f>
        <v>-90</v>
      </c>
      <c r="BE26" s="6">
        <f>Calculations!BE64</f>
        <v>-90</v>
      </c>
      <c r="BF26" s="6">
        <f>Calculations!BF64</f>
        <v>-90</v>
      </c>
      <c r="BG26" s="6">
        <f>Calculations!BG64</f>
        <v>-97.5</v>
      </c>
      <c r="BH26" s="6">
        <f>Calculations!BH64</f>
        <v>-97.5</v>
      </c>
      <c r="BI26" s="6">
        <f>Calculations!BI64</f>
        <v>-97.5</v>
      </c>
      <c r="BJ26" s="6">
        <f>Calculations!BJ64</f>
        <v>-97.5</v>
      </c>
      <c r="BK26" s="6">
        <f>Calculations!BK64</f>
        <v>-97.5</v>
      </c>
      <c r="BL26" s="6">
        <f>Calculations!BL64</f>
        <v>-97.5</v>
      </c>
      <c r="BM26" s="6">
        <f>Calculations!BM64</f>
        <v>-97.5</v>
      </c>
      <c r="BN26" s="6">
        <f>Calculations!BN64</f>
        <v>-97.5</v>
      </c>
      <c r="BO26" s="6">
        <f>Calculations!BO64</f>
        <v>-97.5</v>
      </c>
      <c r="BP26" s="6">
        <f>Calculations!BP64</f>
        <v>-97.5</v>
      </c>
      <c r="BQ26" s="6">
        <f>Calculations!BQ64</f>
        <v>-97.5</v>
      </c>
      <c r="BR26" s="6">
        <f>Calculations!BR64</f>
        <v>-97.5</v>
      </c>
    </row>
    <row r="27" spans="3:70" outlineLevel="2" x14ac:dyDescent="0.2">
      <c r="C27" s="1" t="s">
        <v>19</v>
      </c>
      <c r="D27" s="1" t="s">
        <v>4</v>
      </c>
      <c r="G27" s="19">
        <f t="shared" si="5"/>
        <v>-1800</v>
      </c>
      <c r="H27" s="19">
        <f t="shared" si="5"/>
        <v>-2019.9999999999993</v>
      </c>
      <c r="I27" s="19">
        <f t="shared" si="5"/>
        <v>-2160</v>
      </c>
      <c r="J27" s="19">
        <f t="shared" si="5"/>
        <v>-2340</v>
      </c>
      <c r="W27" s="6">
        <f>Calculations!W65</f>
        <v>-150</v>
      </c>
      <c r="X27" s="6">
        <f>Calculations!X65</f>
        <v>-150</v>
      </c>
      <c r="Y27" s="6">
        <f>Calculations!Y65</f>
        <v>-150</v>
      </c>
      <c r="Z27" s="6">
        <f>Calculations!Z65</f>
        <v>-150</v>
      </c>
      <c r="AA27" s="6">
        <f>Calculations!AA65</f>
        <v>-150</v>
      </c>
      <c r="AB27" s="6">
        <f>Calculations!AB65</f>
        <v>-150</v>
      </c>
      <c r="AC27" s="6">
        <f>Calculations!AC65</f>
        <v>-150</v>
      </c>
      <c r="AD27" s="6">
        <f>Calculations!AD65</f>
        <v>-150</v>
      </c>
      <c r="AE27" s="6">
        <f>Calculations!AE65</f>
        <v>-150</v>
      </c>
      <c r="AF27" s="6">
        <f>Calculations!AF65</f>
        <v>-150</v>
      </c>
      <c r="AG27" s="6">
        <f>Calculations!AG65</f>
        <v>-150</v>
      </c>
      <c r="AH27" s="6">
        <f>Calculations!AH65</f>
        <v>-150</v>
      </c>
      <c r="AI27" s="6">
        <f>Calculations!AI65</f>
        <v>-168.33333333333331</v>
      </c>
      <c r="AJ27" s="6">
        <f>Calculations!AJ65</f>
        <v>-168.33333333333331</v>
      </c>
      <c r="AK27" s="6">
        <f>Calculations!AK65</f>
        <v>-168.33333333333331</v>
      </c>
      <c r="AL27" s="6">
        <f>Calculations!AL65</f>
        <v>-168.33333333333331</v>
      </c>
      <c r="AM27" s="6">
        <f>Calculations!AM65</f>
        <v>-168.33333333333331</v>
      </c>
      <c r="AN27" s="6">
        <f>Calculations!AN65</f>
        <v>-168.33333333333331</v>
      </c>
      <c r="AO27" s="6">
        <f>Calculations!AO65</f>
        <v>-168.33333333333331</v>
      </c>
      <c r="AP27" s="6">
        <f>Calculations!AP65</f>
        <v>-168.33333333333331</v>
      </c>
      <c r="AQ27" s="6">
        <f>Calculations!AQ65</f>
        <v>-168.33333333333331</v>
      </c>
      <c r="AR27" s="6">
        <f>Calculations!AR65</f>
        <v>-168.33333333333331</v>
      </c>
      <c r="AS27" s="6">
        <f>Calculations!AS65</f>
        <v>-168.33333333333331</v>
      </c>
      <c r="AT27" s="6">
        <f>Calculations!AT65</f>
        <v>-168.33333333333331</v>
      </c>
      <c r="AU27" s="6">
        <f>Calculations!AU65</f>
        <v>-180</v>
      </c>
      <c r="AV27" s="6">
        <f>Calculations!AV65</f>
        <v>-180</v>
      </c>
      <c r="AW27" s="6">
        <f>Calculations!AW65</f>
        <v>-180</v>
      </c>
      <c r="AX27" s="6">
        <f>Calculations!AX65</f>
        <v>-180</v>
      </c>
      <c r="AY27" s="6">
        <f>Calculations!AY65</f>
        <v>-180</v>
      </c>
      <c r="AZ27" s="6">
        <f>Calculations!AZ65</f>
        <v>-180</v>
      </c>
      <c r="BA27" s="6">
        <f>Calculations!BA65</f>
        <v>-180</v>
      </c>
      <c r="BB27" s="6">
        <f>Calculations!BB65</f>
        <v>-180</v>
      </c>
      <c r="BC27" s="6">
        <f>Calculations!BC65</f>
        <v>-180</v>
      </c>
      <c r="BD27" s="6">
        <f>Calculations!BD65</f>
        <v>-180</v>
      </c>
      <c r="BE27" s="6">
        <f>Calculations!BE65</f>
        <v>-180</v>
      </c>
      <c r="BF27" s="6">
        <f>Calculations!BF65</f>
        <v>-180</v>
      </c>
      <c r="BG27" s="6">
        <f>Calculations!BG65</f>
        <v>-195</v>
      </c>
      <c r="BH27" s="6">
        <f>Calculations!BH65</f>
        <v>-195</v>
      </c>
      <c r="BI27" s="6">
        <f>Calculations!BI65</f>
        <v>-195</v>
      </c>
      <c r="BJ27" s="6">
        <f>Calculations!BJ65</f>
        <v>-195</v>
      </c>
      <c r="BK27" s="6">
        <f>Calculations!BK65</f>
        <v>-195</v>
      </c>
      <c r="BL27" s="6">
        <f>Calculations!BL65</f>
        <v>-195</v>
      </c>
      <c r="BM27" s="6">
        <f>Calculations!BM65</f>
        <v>-195</v>
      </c>
      <c r="BN27" s="6">
        <f>Calculations!BN65</f>
        <v>-195</v>
      </c>
      <c r="BO27" s="6">
        <f>Calculations!BO65</f>
        <v>-195</v>
      </c>
      <c r="BP27" s="6">
        <f>Calculations!BP65</f>
        <v>-195</v>
      </c>
      <c r="BQ27" s="6">
        <f>Calculations!BQ65</f>
        <v>-195</v>
      </c>
      <c r="BR27" s="6">
        <f>Calculations!BR65</f>
        <v>-195</v>
      </c>
    </row>
    <row r="28" spans="3:70" outlineLevel="2" x14ac:dyDescent="0.2">
      <c r="C28" s="1" t="s">
        <v>18</v>
      </c>
      <c r="D28" s="1" t="s">
        <v>4</v>
      </c>
      <c r="G28" s="19">
        <f t="shared" si="5"/>
        <v>-2700</v>
      </c>
      <c r="H28" s="19">
        <f t="shared" si="5"/>
        <v>-3029.9999999999995</v>
      </c>
      <c r="I28" s="19">
        <f t="shared" si="5"/>
        <v>-3240</v>
      </c>
      <c r="J28" s="19">
        <f t="shared" si="5"/>
        <v>-3510</v>
      </c>
      <c r="W28" s="6">
        <f>Calculations!W66</f>
        <v>-225</v>
      </c>
      <c r="X28" s="6">
        <f>Calculations!X66</f>
        <v>-225</v>
      </c>
      <c r="Y28" s="6">
        <f>Calculations!Y66</f>
        <v>-225</v>
      </c>
      <c r="Z28" s="6">
        <f>Calculations!Z66</f>
        <v>-225</v>
      </c>
      <c r="AA28" s="6">
        <f>Calculations!AA66</f>
        <v>-225</v>
      </c>
      <c r="AB28" s="6">
        <f>Calculations!AB66</f>
        <v>-225</v>
      </c>
      <c r="AC28" s="6">
        <f>Calculations!AC66</f>
        <v>-225</v>
      </c>
      <c r="AD28" s="6">
        <f>Calculations!AD66</f>
        <v>-225</v>
      </c>
      <c r="AE28" s="6">
        <f>Calculations!AE66</f>
        <v>-225</v>
      </c>
      <c r="AF28" s="6">
        <f>Calculations!AF66</f>
        <v>-225</v>
      </c>
      <c r="AG28" s="6">
        <f>Calculations!AG66</f>
        <v>-225</v>
      </c>
      <c r="AH28" s="6">
        <f>Calculations!AH66</f>
        <v>-225</v>
      </c>
      <c r="AI28" s="6">
        <f>Calculations!AI66</f>
        <v>-252.49999999999997</v>
      </c>
      <c r="AJ28" s="6">
        <f>Calculations!AJ66</f>
        <v>-252.49999999999997</v>
      </c>
      <c r="AK28" s="6">
        <f>Calculations!AK66</f>
        <v>-252.49999999999997</v>
      </c>
      <c r="AL28" s="6">
        <f>Calculations!AL66</f>
        <v>-252.49999999999997</v>
      </c>
      <c r="AM28" s="6">
        <f>Calculations!AM66</f>
        <v>-252.49999999999997</v>
      </c>
      <c r="AN28" s="6">
        <f>Calculations!AN66</f>
        <v>-252.49999999999997</v>
      </c>
      <c r="AO28" s="6">
        <f>Calculations!AO66</f>
        <v>-252.49999999999997</v>
      </c>
      <c r="AP28" s="6">
        <f>Calculations!AP66</f>
        <v>-252.49999999999997</v>
      </c>
      <c r="AQ28" s="6">
        <f>Calculations!AQ66</f>
        <v>-252.49999999999997</v>
      </c>
      <c r="AR28" s="6">
        <f>Calculations!AR66</f>
        <v>-252.49999999999997</v>
      </c>
      <c r="AS28" s="6">
        <f>Calculations!AS66</f>
        <v>-252.49999999999997</v>
      </c>
      <c r="AT28" s="6">
        <f>Calculations!AT66</f>
        <v>-252.49999999999997</v>
      </c>
      <c r="AU28" s="6">
        <f>Calculations!AU66</f>
        <v>-270</v>
      </c>
      <c r="AV28" s="6">
        <f>Calculations!AV66</f>
        <v>-270</v>
      </c>
      <c r="AW28" s="6">
        <f>Calculations!AW66</f>
        <v>-270</v>
      </c>
      <c r="AX28" s="6">
        <f>Calculations!AX66</f>
        <v>-270</v>
      </c>
      <c r="AY28" s="6">
        <f>Calculations!AY66</f>
        <v>-270</v>
      </c>
      <c r="AZ28" s="6">
        <f>Calculations!AZ66</f>
        <v>-270</v>
      </c>
      <c r="BA28" s="6">
        <f>Calculations!BA66</f>
        <v>-270</v>
      </c>
      <c r="BB28" s="6">
        <f>Calculations!BB66</f>
        <v>-270</v>
      </c>
      <c r="BC28" s="6">
        <f>Calculations!BC66</f>
        <v>-270</v>
      </c>
      <c r="BD28" s="6">
        <f>Calculations!BD66</f>
        <v>-270</v>
      </c>
      <c r="BE28" s="6">
        <f>Calculations!BE66</f>
        <v>-270</v>
      </c>
      <c r="BF28" s="6">
        <f>Calculations!BF66</f>
        <v>-270</v>
      </c>
      <c r="BG28" s="6">
        <f>Calculations!BG66</f>
        <v>-292.5</v>
      </c>
      <c r="BH28" s="6">
        <f>Calculations!BH66</f>
        <v>-292.5</v>
      </c>
      <c r="BI28" s="6">
        <f>Calculations!BI66</f>
        <v>-292.5</v>
      </c>
      <c r="BJ28" s="6">
        <f>Calculations!BJ66</f>
        <v>-292.5</v>
      </c>
      <c r="BK28" s="6">
        <f>Calculations!BK66</f>
        <v>-292.5</v>
      </c>
      <c r="BL28" s="6">
        <f>Calculations!BL66</f>
        <v>-292.5</v>
      </c>
      <c r="BM28" s="6">
        <f>Calculations!BM66</f>
        <v>-292.5</v>
      </c>
      <c r="BN28" s="6">
        <f>Calculations!BN66</f>
        <v>-292.5</v>
      </c>
      <c r="BO28" s="6">
        <f>Calculations!BO66</f>
        <v>-292.5</v>
      </c>
      <c r="BP28" s="6">
        <f>Calculations!BP66</f>
        <v>-292.5</v>
      </c>
      <c r="BQ28" s="6">
        <f>Calculations!BQ66</f>
        <v>-292.5</v>
      </c>
      <c r="BR28" s="6">
        <f>Calculations!BR66</f>
        <v>-292.5</v>
      </c>
    </row>
    <row r="29" spans="3:70" outlineLevel="2" x14ac:dyDescent="0.2">
      <c r="C29" s="1" t="s">
        <v>16</v>
      </c>
      <c r="D29" s="1" t="s">
        <v>4</v>
      </c>
      <c r="G29" s="19">
        <f t="shared" si="5"/>
        <v>0</v>
      </c>
      <c r="H29" s="19">
        <f t="shared" si="5"/>
        <v>0</v>
      </c>
      <c r="I29" s="19">
        <f t="shared" si="5"/>
        <v>0</v>
      </c>
      <c r="J29" s="19">
        <f t="shared" si="5"/>
        <v>0</v>
      </c>
      <c r="W29" s="6">
        <f>Calculations!W67</f>
        <v>0</v>
      </c>
      <c r="X29" s="6">
        <f>Calculations!X67</f>
        <v>0</v>
      </c>
      <c r="Y29" s="6">
        <f>Calculations!Y67</f>
        <v>0</v>
      </c>
      <c r="Z29" s="6">
        <f>Calculations!Z67</f>
        <v>0</v>
      </c>
      <c r="AA29" s="6">
        <f>Calculations!AA67</f>
        <v>0</v>
      </c>
      <c r="AB29" s="6">
        <f>Calculations!AB67</f>
        <v>0</v>
      </c>
      <c r="AC29" s="6">
        <f>Calculations!AC67</f>
        <v>0</v>
      </c>
      <c r="AD29" s="6">
        <f>Calculations!AD67</f>
        <v>0</v>
      </c>
      <c r="AE29" s="6">
        <f>Calculations!AE67</f>
        <v>0</v>
      </c>
      <c r="AF29" s="6">
        <f>Calculations!AF67</f>
        <v>0</v>
      </c>
      <c r="AG29" s="6">
        <f>Calculations!AG67</f>
        <v>0</v>
      </c>
      <c r="AH29" s="6">
        <f>Calculations!AH67</f>
        <v>0</v>
      </c>
      <c r="AI29" s="6">
        <f>Calculations!AI67</f>
        <v>0</v>
      </c>
      <c r="AJ29" s="6">
        <f>Calculations!AJ67</f>
        <v>0</v>
      </c>
      <c r="AK29" s="6">
        <f>Calculations!AK67</f>
        <v>0</v>
      </c>
      <c r="AL29" s="6">
        <f>Calculations!AL67</f>
        <v>0</v>
      </c>
      <c r="AM29" s="6">
        <f>Calculations!AM67</f>
        <v>0</v>
      </c>
      <c r="AN29" s="6">
        <f>Calculations!AN67</f>
        <v>0</v>
      </c>
      <c r="AO29" s="6">
        <f>Calculations!AO67</f>
        <v>0</v>
      </c>
      <c r="AP29" s="6">
        <f>Calculations!AP67</f>
        <v>0</v>
      </c>
      <c r="AQ29" s="6">
        <f>Calculations!AQ67</f>
        <v>0</v>
      </c>
      <c r="AR29" s="6">
        <f>Calculations!AR67</f>
        <v>0</v>
      </c>
      <c r="AS29" s="6">
        <f>Calculations!AS67</f>
        <v>0</v>
      </c>
      <c r="AT29" s="6">
        <f>Calculations!AT67</f>
        <v>0</v>
      </c>
      <c r="AU29" s="6">
        <f>Calculations!AU67</f>
        <v>0</v>
      </c>
      <c r="AV29" s="6">
        <f>Calculations!AV67</f>
        <v>0</v>
      </c>
      <c r="AW29" s="6">
        <f>Calculations!AW67</f>
        <v>0</v>
      </c>
      <c r="AX29" s="6">
        <f>Calculations!AX67</f>
        <v>0</v>
      </c>
      <c r="AY29" s="6">
        <f>Calculations!AY67</f>
        <v>0</v>
      </c>
      <c r="AZ29" s="6">
        <f>Calculations!AZ67</f>
        <v>0</v>
      </c>
      <c r="BA29" s="6">
        <f>Calculations!BA67</f>
        <v>0</v>
      </c>
      <c r="BB29" s="6">
        <f>Calculations!BB67</f>
        <v>0</v>
      </c>
      <c r="BC29" s="6">
        <f>Calculations!BC67</f>
        <v>0</v>
      </c>
      <c r="BD29" s="6">
        <f>Calculations!BD67</f>
        <v>0</v>
      </c>
      <c r="BE29" s="6">
        <f>Calculations!BE67</f>
        <v>0</v>
      </c>
      <c r="BF29" s="6">
        <f>Calculations!BF67</f>
        <v>0</v>
      </c>
      <c r="BG29" s="6">
        <f>Calculations!BG67</f>
        <v>0</v>
      </c>
      <c r="BH29" s="6">
        <f>Calculations!BH67</f>
        <v>0</v>
      </c>
      <c r="BI29" s="6">
        <f>Calculations!BI67</f>
        <v>0</v>
      </c>
      <c r="BJ29" s="6">
        <f>Calculations!BJ67</f>
        <v>0</v>
      </c>
      <c r="BK29" s="6">
        <f>Calculations!BK67</f>
        <v>0</v>
      </c>
      <c r="BL29" s="6">
        <f>Calculations!BL67</f>
        <v>0</v>
      </c>
      <c r="BM29" s="6">
        <f>Calculations!BM67</f>
        <v>0</v>
      </c>
      <c r="BN29" s="6">
        <f>Calculations!BN67</f>
        <v>0</v>
      </c>
      <c r="BO29" s="6">
        <f>Calculations!BO67</f>
        <v>0</v>
      </c>
      <c r="BP29" s="6">
        <f>Calculations!BP67</f>
        <v>0</v>
      </c>
      <c r="BQ29" s="6">
        <f>Calculations!BQ67</f>
        <v>0</v>
      </c>
      <c r="BR29" s="6">
        <f>Calculations!BR67</f>
        <v>0</v>
      </c>
    </row>
    <row r="30" spans="3:70" outlineLevel="2" x14ac:dyDescent="0.2">
      <c r="C30" s="1" t="s">
        <v>15</v>
      </c>
      <c r="D30" s="1" t="s">
        <v>4</v>
      </c>
      <c r="G30" s="19">
        <f t="shared" si="5"/>
        <v>-60000</v>
      </c>
      <c r="H30" s="19">
        <f t="shared" si="5"/>
        <v>-60000</v>
      </c>
      <c r="I30" s="19">
        <f t="shared" si="5"/>
        <v>-60000</v>
      </c>
      <c r="J30" s="19">
        <f t="shared" si="5"/>
        <v>-60000</v>
      </c>
      <c r="W30" s="6">
        <f>Calculations!W68</f>
        <v>-5000</v>
      </c>
      <c r="X30" s="6">
        <f>Calculations!X68</f>
        <v>-5000</v>
      </c>
      <c r="Y30" s="6">
        <f>Calculations!Y68</f>
        <v>-5000</v>
      </c>
      <c r="Z30" s="6">
        <f>Calculations!Z68</f>
        <v>-5000</v>
      </c>
      <c r="AA30" s="6">
        <f>Calculations!AA68</f>
        <v>-5000</v>
      </c>
      <c r="AB30" s="6">
        <f>Calculations!AB68</f>
        <v>-5000</v>
      </c>
      <c r="AC30" s="6">
        <f>Calculations!AC68</f>
        <v>-5000</v>
      </c>
      <c r="AD30" s="6">
        <f>Calculations!AD68</f>
        <v>-5000</v>
      </c>
      <c r="AE30" s="6">
        <f>Calculations!AE68</f>
        <v>-5000</v>
      </c>
      <c r="AF30" s="6">
        <f>Calculations!AF68</f>
        <v>-5000</v>
      </c>
      <c r="AG30" s="6">
        <f>Calculations!AG68</f>
        <v>-5000</v>
      </c>
      <c r="AH30" s="6">
        <f>Calculations!AH68</f>
        <v>-5000</v>
      </c>
      <c r="AI30" s="6">
        <f>Calculations!AI68</f>
        <v>-5000</v>
      </c>
      <c r="AJ30" s="6">
        <f>Calculations!AJ68</f>
        <v>-5000</v>
      </c>
      <c r="AK30" s="6">
        <f>Calculations!AK68</f>
        <v>-5000</v>
      </c>
      <c r="AL30" s="6">
        <f>Calculations!AL68</f>
        <v>-5000</v>
      </c>
      <c r="AM30" s="6">
        <f>Calculations!AM68</f>
        <v>-5000</v>
      </c>
      <c r="AN30" s="6">
        <f>Calculations!AN68</f>
        <v>-5000</v>
      </c>
      <c r="AO30" s="6">
        <f>Calculations!AO68</f>
        <v>-5000</v>
      </c>
      <c r="AP30" s="6">
        <f>Calculations!AP68</f>
        <v>-5000</v>
      </c>
      <c r="AQ30" s="6">
        <f>Calculations!AQ68</f>
        <v>-5000</v>
      </c>
      <c r="AR30" s="6">
        <f>Calculations!AR68</f>
        <v>-5000</v>
      </c>
      <c r="AS30" s="6">
        <f>Calculations!AS68</f>
        <v>-5000</v>
      </c>
      <c r="AT30" s="6">
        <f>Calculations!AT68</f>
        <v>-5000</v>
      </c>
      <c r="AU30" s="6">
        <f>Calculations!AU68</f>
        <v>-5000</v>
      </c>
      <c r="AV30" s="6">
        <f>Calculations!AV68</f>
        <v>-5000</v>
      </c>
      <c r="AW30" s="6">
        <f>Calculations!AW68</f>
        <v>-5000</v>
      </c>
      <c r="AX30" s="6">
        <f>Calculations!AX68</f>
        <v>-5000</v>
      </c>
      <c r="AY30" s="6">
        <f>Calculations!AY68</f>
        <v>-5000</v>
      </c>
      <c r="AZ30" s="6">
        <f>Calculations!AZ68</f>
        <v>-5000</v>
      </c>
      <c r="BA30" s="6">
        <f>Calculations!BA68</f>
        <v>-5000</v>
      </c>
      <c r="BB30" s="6">
        <f>Calculations!BB68</f>
        <v>-5000</v>
      </c>
      <c r="BC30" s="6">
        <f>Calculations!BC68</f>
        <v>-5000</v>
      </c>
      <c r="BD30" s="6">
        <f>Calculations!BD68</f>
        <v>-5000</v>
      </c>
      <c r="BE30" s="6">
        <f>Calculations!BE68</f>
        <v>-5000</v>
      </c>
      <c r="BF30" s="6">
        <f>Calculations!BF68</f>
        <v>-5000</v>
      </c>
      <c r="BG30" s="6">
        <f>Calculations!BG68</f>
        <v>-5000</v>
      </c>
      <c r="BH30" s="6">
        <f>Calculations!BH68</f>
        <v>-5000</v>
      </c>
      <c r="BI30" s="6">
        <f>Calculations!BI68</f>
        <v>-5000</v>
      </c>
      <c r="BJ30" s="6">
        <f>Calculations!BJ68</f>
        <v>-5000</v>
      </c>
      <c r="BK30" s="6">
        <f>Calculations!BK68</f>
        <v>-5000</v>
      </c>
      <c r="BL30" s="6">
        <f>Calculations!BL68</f>
        <v>-5000</v>
      </c>
      <c r="BM30" s="6">
        <f>Calculations!BM68</f>
        <v>-5000</v>
      </c>
      <c r="BN30" s="6">
        <f>Calculations!BN68</f>
        <v>-5000</v>
      </c>
      <c r="BO30" s="6">
        <f>Calculations!BO68</f>
        <v>-5000</v>
      </c>
      <c r="BP30" s="6">
        <f>Calculations!BP68</f>
        <v>-5000</v>
      </c>
      <c r="BQ30" s="6">
        <f>Calculations!BQ68</f>
        <v>-5000</v>
      </c>
      <c r="BR30" s="6">
        <f>Calculations!BR68</f>
        <v>-5000</v>
      </c>
    </row>
    <row r="31" spans="3:70" outlineLevel="2" x14ac:dyDescent="0.2">
      <c r="C31" s="1" t="s">
        <v>77</v>
      </c>
      <c r="D31" s="1" t="s">
        <v>4</v>
      </c>
      <c r="G31" s="19">
        <f t="shared" si="5"/>
        <v>-15307.881950228102</v>
      </c>
      <c r="H31" s="19">
        <f t="shared" si="5"/>
        <v>-10621.256954185716</v>
      </c>
      <c r="I31" s="19">
        <f t="shared" si="5"/>
        <v>-7369.4780018314295</v>
      </c>
      <c r="J31" s="19">
        <f t="shared" si="5"/>
        <v>-5113.2560160946605</v>
      </c>
      <c r="W31" s="6">
        <f>Calculations!W81</f>
        <v>-1500</v>
      </c>
      <c r="X31" s="6">
        <f>Calculations!X81</f>
        <v>-1455</v>
      </c>
      <c r="Y31" s="6">
        <f>Calculations!Y81</f>
        <v>-1411.35</v>
      </c>
      <c r="Z31" s="6">
        <f>Calculations!Z81</f>
        <v>-1369.0094999999999</v>
      </c>
      <c r="AA31" s="6">
        <f>Calculations!AA81</f>
        <v>-1327.9392150000001</v>
      </c>
      <c r="AB31" s="6">
        <f>Calculations!AB81</f>
        <v>-1288.1010385500001</v>
      </c>
      <c r="AC31" s="6">
        <f>Calculations!AC81</f>
        <v>-1249.4580073935001</v>
      </c>
      <c r="AD31" s="6">
        <f>Calculations!AD81</f>
        <v>-1211.9742671716951</v>
      </c>
      <c r="AE31" s="6">
        <f>Calculations!AE81</f>
        <v>-1175.6150391565443</v>
      </c>
      <c r="AF31" s="6">
        <f>Calculations!AF81</f>
        <v>-1140.346587981848</v>
      </c>
      <c r="AG31" s="6">
        <f>Calculations!AG81</f>
        <v>-1106.1361903423924</v>
      </c>
      <c r="AH31" s="6">
        <f>Calculations!AH81</f>
        <v>-1072.9521046321208</v>
      </c>
      <c r="AI31" s="6">
        <f>Calculations!AI81</f>
        <v>-1040.7635414931572</v>
      </c>
      <c r="AJ31" s="6">
        <f>Calculations!AJ81</f>
        <v>-1009.5406352483624</v>
      </c>
      <c r="AK31" s="6">
        <f>Calculations!AK81</f>
        <v>-979.25441619091146</v>
      </c>
      <c r="AL31" s="6">
        <f>Calculations!AL81</f>
        <v>-949.87678370518415</v>
      </c>
      <c r="AM31" s="6">
        <f>Calculations!AM81</f>
        <v>-921.38048019402856</v>
      </c>
      <c r="AN31" s="6">
        <f>Calculations!AN81</f>
        <v>-893.73906578820777</v>
      </c>
      <c r="AO31" s="6">
        <f>Calculations!AO81</f>
        <v>-866.92689381456159</v>
      </c>
      <c r="AP31" s="6">
        <f>Calculations!AP81</f>
        <v>-840.9190870001247</v>
      </c>
      <c r="AQ31" s="6">
        <f>Calculations!AQ81</f>
        <v>-815.69151439012103</v>
      </c>
      <c r="AR31" s="6">
        <f>Calculations!AR81</f>
        <v>-791.22076895841735</v>
      </c>
      <c r="AS31" s="6">
        <f>Calculations!AS81</f>
        <v>-767.48414588966489</v>
      </c>
      <c r="AT31" s="6">
        <f>Calculations!AT81</f>
        <v>-744.45962151297488</v>
      </c>
      <c r="AU31" s="6">
        <f>Calculations!AU81</f>
        <v>-722.12583286758559</v>
      </c>
      <c r="AV31" s="6">
        <f>Calculations!AV81</f>
        <v>-700.46205788155805</v>
      </c>
      <c r="AW31" s="6">
        <f>Calculations!AW81</f>
        <v>-679.44819614511118</v>
      </c>
      <c r="AX31" s="6">
        <f>Calculations!AX81</f>
        <v>-659.06475026075782</v>
      </c>
      <c r="AY31" s="6">
        <f>Calculations!AY81</f>
        <v>-639.29280775293512</v>
      </c>
      <c r="AZ31" s="6">
        <f>Calculations!AZ81</f>
        <v>-620.11402352034702</v>
      </c>
      <c r="BA31" s="6">
        <f>Calculations!BA81</f>
        <v>-601.51060281473667</v>
      </c>
      <c r="BB31" s="6">
        <f>Calculations!BB81</f>
        <v>-583.46528473029457</v>
      </c>
      <c r="BC31" s="6">
        <f>Calculations!BC81</f>
        <v>-565.96132618838578</v>
      </c>
      <c r="BD31" s="6">
        <f>Calculations!BD81</f>
        <v>-548.98248640273414</v>
      </c>
      <c r="BE31" s="6">
        <f>Calculations!BE81</f>
        <v>-532.51301181065207</v>
      </c>
      <c r="BF31" s="6">
        <f>Calculations!BF81</f>
        <v>-516.53762145633243</v>
      </c>
      <c r="BG31" s="6">
        <f>Calculations!BG81</f>
        <v>-501.0414928126425</v>
      </c>
      <c r="BH31" s="6">
        <f>Calculations!BH81</f>
        <v>-486.01024802826322</v>
      </c>
      <c r="BI31" s="6">
        <f>Calculations!BI81</f>
        <v>-471.42994058741527</v>
      </c>
      <c r="BJ31" s="6">
        <f>Calculations!BJ81</f>
        <v>-457.2870423697928</v>
      </c>
      <c r="BK31" s="6">
        <f>Calculations!BK81</f>
        <v>-443.56843109869902</v>
      </c>
      <c r="BL31" s="6">
        <f>Calculations!BL81</f>
        <v>-430.26137816573805</v>
      </c>
      <c r="BM31" s="6">
        <f>Calculations!BM81</f>
        <v>-417.3535368207659</v>
      </c>
      <c r="BN31" s="6">
        <f>Calculations!BN81</f>
        <v>-404.83293071614287</v>
      </c>
      <c r="BO31" s="6">
        <f>Calculations!BO81</f>
        <v>-392.68794279465862</v>
      </c>
      <c r="BP31" s="6">
        <f>Calculations!BP81</f>
        <v>-380.90730451081885</v>
      </c>
      <c r="BQ31" s="6">
        <f>Calculations!BQ81</f>
        <v>-369.4800853754943</v>
      </c>
      <c r="BR31" s="6">
        <f>Calculations!BR81</f>
        <v>-358.39568281422947</v>
      </c>
    </row>
    <row r="32" spans="3:70" outlineLevel="2" x14ac:dyDescent="0.2">
      <c r="C32" s="27" t="s">
        <v>129</v>
      </c>
      <c r="D32" s="1" t="s">
        <v>4</v>
      </c>
      <c r="G32" s="17">
        <f>SUM(G23,G26:G31)</f>
        <v>-13207.881950228102</v>
      </c>
      <c r="H32" s="17">
        <f>SUM(H23,H26:H31)</f>
        <v>-931.25695418571559</v>
      </c>
      <c r="I32" s="17">
        <f>SUM(I23,I26:I31)</f>
        <v>7150.5219981685705</v>
      </c>
      <c r="J32" s="17">
        <f>SUM(J23,J26:J31)</f>
        <v>15616.74398390534</v>
      </c>
      <c r="W32" s="17">
        <f t="shared" ref="W32:BR32" si="6">SUM(W23,W26:W31)</f>
        <v>-1325</v>
      </c>
      <c r="X32" s="17">
        <f t="shared" si="6"/>
        <v>-1280</v>
      </c>
      <c r="Y32" s="17">
        <f t="shared" si="6"/>
        <v>-1236.3499999999999</v>
      </c>
      <c r="Z32" s="17">
        <f t="shared" si="6"/>
        <v>-1194.0094999999999</v>
      </c>
      <c r="AA32" s="17">
        <f t="shared" si="6"/>
        <v>-1152.9392150000001</v>
      </c>
      <c r="AB32" s="17">
        <f t="shared" si="6"/>
        <v>-1113.1010385500001</v>
      </c>
      <c r="AC32" s="17">
        <f t="shared" si="6"/>
        <v>-1074.4580073935001</v>
      </c>
      <c r="AD32" s="17">
        <f t="shared" si="6"/>
        <v>-1036.9742671716951</v>
      </c>
      <c r="AE32" s="17">
        <f t="shared" si="6"/>
        <v>-1000.6150391565443</v>
      </c>
      <c r="AF32" s="17">
        <f t="shared" si="6"/>
        <v>-965.34658798184796</v>
      </c>
      <c r="AG32" s="17">
        <f t="shared" si="6"/>
        <v>-931.13619034239241</v>
      </c>
      <c r="AH32" s="17">
        <f t="shared" si="6"/>
        <v>-897.95210463212084</v>
      </c>
      <c r="AI32" s="17">
        <f t="shared" si="6"/>
        <v>-233.26354149315625</v>
      </c>
      <c r="AJ32" s="17">
        <f t="shared" si="6"/>
        <v>-202.04063524836147</v>
      </c>
      <c r="AK32" s="17">
        <f t="shared" si="6"/>
        <v>-171.75441619091055</v>
      </c>
      <c r="AL32" s="17">
        <f t="shared" si="6"/>
        <v>-142.37678370518324</v>
      </c>
      <c r="AM32" s="17">
        <f t="shared" si="6"/>
        <v>-113.88048019402765</v>
      </c>
      <c r="AN32" s="17">
        <f t="shared" si="6"/>
        <v>-86.239065788206858</v>
      </c>
      <c r="AO32" s="17">
        <f t="shared" si="6"/>
        <v>-59.426893814560685</v>
      </c>
      <c r="AP32" s="17">
        <f t="shared" si="6"/>
        <v>-33.419087000123795</v>
      </c>
      <c r="AQ32" s="17">
        <f t="shared" si="6"/>
        <v>-8.1915143901201191</v>
      </c>
      <c r="AR32" s="17">
        <f t="shared" si="6"/>
        <v>16.279231041583557</v>
      </c>
      <c r="AS32" s="17">
        <f t="shared" si="6"/>
        <v>40.015854110336022</v>
      </c>
      <c r="AT32" s="17">
        <f t="shared" si="6"/>
        <v>63.040378487026032</v>
      </c>
      <c r="AU32" s="17">
        <f t="shared" si="6"/>
        <v>487.87416713241441</v>
      </c>
      <c r="AV32" s="17">
        <f t="shared" si="6"/>
        <v>509.53794211844195</v>
      </c>
      <c r="AW32" s="17">
        <f t="shared" si="6"/>
        <v>530.55180385488882</v>
      </c>
      <c r="AX32" s="17">
        <f t="shared" si="6"/>
        <v>550.93524973924218</v>
      </c>
      <c r="AY32" s="17">
        <f t="shared" si="6"/>
        <v>570.70719224706488</v>
      </c>
      <c r="AZ32" s="17">
        <f t="shared" si="6"/>
        <v>589.88597647965298</v>
      </c>
      <c r="BA32" s="17">
        <f t="shared" si="6"/>
        <v>608.48939718526333</v>
      </c>
      <c r="BB32" s="17">
        <f t="shared" si="6"/>
        <v>626.53471526970543</v>
      </c>
      <c r="BC32" s="17">
        <f t="shared" si="6"/>
        <v>644.03867381161422</v>
      </c>
      <c r="BD32" s="17">
        <f t="shared" si="6"/>
        <v>661.01751359726586</v>
      </c>
      <c r="BE32" s="17">
        <f t="shared" si="6"/>
        <v>677.48698818934793</v>
      </c>
      <c r="BF32" s="17">
        <f t="shared" si="6"/>
        <v>693.46237854366757</v>
      </c>
      <c r="BG32" s="17">
        <f t="shared" si="6"/>
        <v>1226.4585071873576</v>
      </c>
      <c r="BH32" s="17">
        <f t="shared" si="6"/>
        <v>1241.4897519717367</v>
      </c>
      <c r="BI32" s="17">
        <f t="shared" si="6"/>
        <v>1256.0700594125847</v>
      </c>
      <c r="BJ32" s="17">
        <f t="shared" si="6"/>
        <v>1270.2129576302073</v>
      </c>
      <c r="BK32" s="17">
        <f t="shared" si="6"/>
        <v>1283.931568901301</v>
      </c>
      <c r="BL32" s="17">
        <f t="shared" si="6"/>
        <v>1297.2386218342619</v>
      </c>
      <c r="BM32" s="17">
        <f t="shared" si="6"/>
        <v>1310.1464631792342</v>
      </c>
      <c r="BN32" s="17">
        <f t="shared" si="6"/>
        <v>1322.667069283857</v>
      </c>
      <c r="BO32" s="17">
        <f t="shared" si="6"/>
        <v>1334.8120572053413</v>
      </c>
      <c r="BP32" s="17">
        <f t="shared" si="6"/>
        <v>1346.5926954891811</v>
      </c>
      <c r="BQ32" s="17">
        <f t="shared" si="6"/>
        <v>1358.0199146245056</v>
      </c>
      <c r="BR32" s="17">
        <f t="shared" si="6"/>
        <v>1369.1043171857705</v>
      </c>
    </row>
    <row r="33" spans="3:70" outlineLevel="2" x14ac:dyDescent="0.2">
      <c r="C33" s="27" t="s">
        <v>128</v>
      </c>
      <c r="D33" s="1" t="s">
        <v>0</v>
      </c>
      <c r="G33" s="35">
        <f>IF(G16=0,0,G32/G16)</f>
        <v>-0.14675424389142336</v>
      </c>
      <c r="H33" s="35">
        <f>IF(H16=0,0,H32/H16)</f>
        <v>-9.2203658830268872E-3</v>
      </c>
      <c r="I33" s="35">
        <f>IF(I16=0,0,I32/I16)</f>
        <v>6.6208537020079353E-2</v>
      </c>
      <c r="J33" s="35">
        <f>IF(J16=0,0,J32/J16)</f>
        <v>0.13347644430688324</v>
      </c>
      <c r="W33" s="35">
        <f t="shared" ref="W33:BR33" si="7">IF(W16=0,0,W32/W16)</f>
        <v>-0.17666666666666667</v>
      </c>
      <c r="X33" s="35">
        <f t="shared" si="7"/>
        <v>-0.17066666666666666</v>
      </c>
      <c r="Y33" s="35">
        <f t="shared" si="7"/>
        <v>-0.16484666666666664</v>
      </c>
      <c r="Z33" s="35">
        <f t="shared" si="7"/>
        <v>-0.15920126666666665</v>
      </c>
      <c r="AA33" s="35">
        <f t="shared" si="7"/>
        <v>-0.15372522866666669</v>
      </c>
      <c r="AB33" s="35">
        <f t="shared" si="7"/>
        <v>-0.14841347180666667</v>
      </c>
      <c r="AC33" s="35">
        <f t="shared" si="7"/>
        <v>-0.14326106765246668</v>
      </c>
      <c r="AD33" s="35">
        <f t="shared" si="7"/>
        <v>-0.13826323562289269</v>
      </c>
      <c r="AE33" s="35">
        <f t="shared" si="7"/>
        <v>-0.1334153385542059</v>
      </c>
      <c r="AF33" s="35">
        <f t="shared" si="7"/>
        <v>-0.12871287839757972</v>
      </c>
      <c r="AG33" s="35">
        <f t="shared" si="7"/>
        <v>-0.12415149204565232</v>
      </c>
      <c r="AH33" s="35">
        <f t="shared" si="7"/>
        <v>-0.11972694728428278</v>
      </c>
      <c r="AI33" s="35">
        <f t="shared" si="7"/>
        <v>-2.7714480177404705E-2</v>
      </c>
      <c r="AJ33" s="35">
        <f t="shared" si="7"/>
        <v>-2.4004827950300373E-2</v>
      </c>
      <c r="AK33" s="35">
        <f t="shared" si="7"/>
        <v>-2.0406465290009175E-2</v>
      </c>
      <c r="AL33" s="35">
        <f t="shared" si="7"/>
        <v>-1.6916053509526723E-2</v>
      </c>
      <c r="AM33" s="35">
        <f t="shared" si="7"/>
        <v>-1.3530354082458732E-2</v>
      </c>
      <c r="AN33" s="35">
        <f t="shared" si="7"/>
        <v>-1.0246225638202796E-2</v>
      </c>
      <c r="AO33" s="35">
        <f t="shared" si="7"/>
        <v>-7.0606210472745371E-3</v>
      </c>
      <c r="AP33" s="35">
        <f t="shared" si="7"/>
        <v>-3.9705845940741146E-3</v>
      </c>
      <c r="AQ33" s="35">
        <f t="shared" si="7"/>
        <v>-9.7324923446971722E-4</v>
      </c>
      <c r="AR33" s="35">
        <f t="shared" si="7"/>
        <v>1.9341660643465615E-3</v>
      </c>
      <c r="AS33" s="35">
        <f t="shared" si="7"/>
        <v>4.7543589041983397E-3</v>
      </c>
      <c r="AT33" s="35">
        <f t="shared" si="7"/>
        <v>7.4899459588545787E-3</v>
      </c>
      <c r="AU33" s="35">
        <f t="shared" si="7"/>
        <v>5.4208240792490488E-2</v>
      </c>
      <c r="AV33" s="35">
        <f t="shared" si="7"/>
        <v>5.6615326902049103E-2</v>
      </c>
      <c r="AW33" s="35">
        <f t="shared" si="7"/>
        <v>5.8950200428320977E-2</v>
      </c>
      <c r="AX33" s="35">
        <f t="shared" si="7"/>
        <v>6.121502774880469E-2</v>
      </c>
      <c r="AY33" s="35">
        <f t="shared" si="7"/>
        <v>6.3411910249673881E-2</v>
      </c>
      <c r="AZ33" s="35">
        <f t="shared" si="7"/>
        <v>6.5542886275516993E-2</v>
      </c>
      <c r="BA33" s="35">
        <f t="shared" si="7"/>
        <v>6.7609933020584809E-2</v>
      </c>
      <c r="BB33" s="35">
        <f t="shared" si="7"/>
        <v>6.9614968363300597E-2</v>
      </c>
      <c r="BC33" s="35">
        <f t="shared" si="7"/>
        <v>7.1559852645734917E-2</v>
      </c>
      <c r="BD33" s="35">
        <f t="shared" si="7"/>
        <v>7.3446390399696207E-2</v>
      </c>
      <c r="BE33" s="35">
        <f t="shared" si="7"/>
        <v>7.5276332021038658E-2</v>
      </c>
      <c r="BF33" s="35">
        <f t="shared" si="7"/>
        <v>7.7051375393740837E-2</v>
      </c>
      <c r="BG33" s="35">
        <f t="shared" si="7"/>
        <v>0.12579061612178027</v>
      </c>
      <c r="BH33" s="35">
        <f t="shared" si="7"/>
        <v>0.12733228225351145</v>
      </c>
      <c r="BI33" s="35">
        <f t="shared" si="7"/>
        <v>0.12882769840129074</v>
      </c>
      <c r="BJ33" s="35">
        <f t="shared" si="7"/>
        <v>0.13027825206463664</v>
      </c>
      <c r="BK33" s="35">
        <f t="shared" si="7"/>
        <v>0.13168528911808217</v>
      </c>
      <c r="BL33" s="35">
        <f t="shared" si="7"/>
        <v>0.13305011505992431</v>
      </c>
      <c r="BM33" s="35">
        <f t="shared" si="7"/>
        <v>0.13437399622351121</v>
      </c>
      <c r="BN33" s="35">
        <f t="shared" si="7"/>
        <v>0.13565816095219047</v>
      </c>
      <c r="BO33" s="35">
        <f t="shared" si="7"/>
        <v>0.13690380073900937</v>
      </c>
      <c r="BP33" s="35">
        <f t="shared" si="7"/>
        <v>0.1381120713322237</v>
      </c>
      <c r="BQ33" s="35">
        <f t="shared" si="7"/>
        <v>0.13928409380764162</v>
      </c>
      <c r="BR33" s="35">
        <f t="shared" si="7"/>
        <v>0.14042095560879697</v>
      </c>
    </row>
    <row r="34" spans="3:70" outlineLevel="2" x14ac:dyDescent="0.2">
      <c r="C34" s="1" t="s">
        <v>127</v>
      </c>
      <c r="D34" s="1" t="s">
        <v>4</v>
      </c>
      <c r="G34" s="19">
        <f>SUMIF($W$4:$BR$4,G$4,$W34:$BR34)</f>
        <v>0</v>
      </c>
      <c r="H34" s="19">
        <f>SUMIF($W$4:$BR$4,H$4,$W34:$BR34)</f>
        <v>0</v>
      </c>
      <c r="I34" s="19">
        <f>SUMIF($W$4:$BR$4,I$4,$W34:$BR34)</f>
        <v>0</v>
      </c>
      <c r="J34" s="19">
        <f>SUMIF($W$4:$BR$4,J$4,$W34:$BR34)</f>
        <v>0</v>
      </c>
      <c r="W34" s="6">
        <f>Calculations!W120</f>
        <v>0</v>
      </c>
      <c r="X34" s="6">
        <f>Calculations!X120</f>
        <v>0</v>
      </c>
      <c r="Y34" s="6">
        <f>Calculations!Y120</f>
        <v>0</v>
      </c>
      <c r="Z34" s="6">
        <f>Calculations!Z120</f>
        <v>0</v>
      </c>
      <c r="AA34" s="6">
        <f>Calculations!AA120</f>
        <v>0</v>
      </c>
      <c r="AB34" s="6">
        <f>Calculations!AB120</f>
        <v>0</v>
      </c>
      <c r="AC34" s="6">
        <f>Calculations!AC120</f>
        <v>0</v>
      </c>
      <c r="AD34" s="6">
        <f>Calculations!AD120</f>
        <v>0</v>
      </c>
      <c r="AE34" s="6">
        <f>Calculations!AE120</f>
        <v>0</v>
      </c>
      <c r="AF34" s="6">
        <f>Calculations!AF120</f>
        <v>0</v>
      </c>
      <c r="AG34" s="6">
        <f>Calculations!AG120</f>
        <v>0</v>
      </c>
      <c r="AH34" s="6">
        <f>Calculations!AH120</f>
        <v>0</v>
      </c>
      <c r="AI34" s="6">
        <f>Calculations!AI120</f>
        <v>0</v>
      </c>
      <c r="AJ34" s="6">
        <f>Calculations!AJ120</f>
        <v>0</v>
      </c>
      <c r="AK34" s="6">
        <f>Calculations!AK120</f>
        <v>0</v>
      </c>
      <c r="AL34" s="6">
        <f>Calculations!AL120</f>
        <v>0</v>
      </c>
      <c r="AM34" s="6">
        <f>Calculations!AM120</f>
        <v>0</v>
      </c>
      <c r="AN34" s="6">
        <f>Calculations!AN120</f>
        <v>0</v>
      </c>
      <c r="AO34" s="6">
        <f>Calculations!AO120</f>
        <v>0</v>
      </c>
      <c r="AP34" s="6">
        <f>Calculations!AP120</f>
        <v>0</v>
      </c>
      <c r="AQ34" s="6">
        <f>Calculations!AQ120</f>
        <v>0</v>
      </c>
      <c r="AR34" s="6">
        <f>Calculations!AR120</f>
        <v>0</v>
      </c>
      <c r="AS34" s="6">
        <f>Calculations!AS120</f>
        <v>0</v>
      </c>
      <c r="AT34" s="6">
        <f>Calculations!AT120</f>
        <v>0</v>
      </c>
      <c r="AU34" s="6">
        <f>Calculations!AU120</f>
        <v>0</v>
      </c>
      <c r="AV34" s="6">
        <f>Calculations!AV120</f>
        <v>0</v>
      </c>
      <c r="AW34" s="6">
        <f>Calculations!AW120</f>
        <v>0</v>
      </c>
      <c r="AX34" s="6">
        <f>Calculations!AX120</f>
        <v>0</v>
      </c>
      <c r="AY34" s="6">
        <f>Calculations!AY120</f>
        <v>0</v>
      </c>
      <c r="AZ34" s="6">
        <f>Calculations!AZ120</f>
        <v>0</v>
      </c>
      <c r="BA34" s="6">
        <f>Calculations!BA120</f>
        <v>0</v>
      </c>
      <c r="BB34" s="6">
        <f>Calculations!BB120</f>
        <v>0</v>
      </c>
      <c r="BC34" s="6">
        <f>Calculations!BC120</f>
        <v>0</v>
      </c>
      <c r="BD34" s="6">
        <f>Calculations!BD120</f>
        <v>0</v>
      </c>
      <c r="BE34" s="6">
        <f>Calculations!BE120</f>
        <v>0</v>
      </c>
      <c r="BF34" s="6">
        <f>Calculations!BF120</f>
        <v>0</v>
      </c>
      <c r="BG34" s="6">
        <f>Calculations!BG120</f>
        <v>0</v>
      </c>
      <c r="BH34" s="6">
        <f>Calculations!BH120</f>
        <v>0</v>
      </c>
      <c r="BI34" s="6">
        <f>Calculations!BI120</f>
        <v>0</v>
      </c>
      <c r="BJ34" s="6">
        <f>Calculations!BJ120</f>
        <v>0</v>
      </c>
      <c r="BK34" s="6">
        <f>Calculations!BK120</f>
        <v>0</v>
      </c>
      <c r="BL34" s="6">
        <f>Calculations!BL120</f>
        <v>0</v>
      </c>
      <c r="BM34" s="6">
        <f>Calculations!BM120</f>
        <v>0</v>
      </c>
      <c r="BN34" s="6">
        <f>Calculations!BN120</f>
        <v>0</v>
      </c>
      <c r="BO34" s="6">
        <f>Calculations!BO120</f>
        <v>0</v>
      </c>
      <c r="BP34" s="6">
        <f>Calculations!BP120</f>
        <v>0</v>
      </c>
      <c r="BQ34" s="6">
        <f>Calculations!BQ120</f>
        <v>0</v>
      </c>
      <c r="BR34" s="6">
        <f>Calculations!BR120</f>
        <v>0</v>
      </c>
    </row>
    <row r="35" spans="3:70" outlineLevel="2" x14ac:dyDescent="0.2">
      <c r="C35" s="27" t="s">
        <v>58</v>
      </c>
      <c r="D35" s="1" t="s">
        <v>4</v>
      </c>
      <c r="G35" s="17">
        <f>SUM(G32,G34)</f>
        <v>-13207.881950228102</v>
      </c>
      <c r="H35" s="17">
        <f>SUM(H32,H34)</f>
        <v>-931.25695418571559</v>
      </c>
      <c r="I35" s="17">
        <f>SUM(I32,I34)</f>
        <v>7150.5219981685705</v>
      </c>
      <c r="J35" s="17">
        <f>SUM(J32,J34)</f>
        <v>15616.74398390534</v>
      </c>
      <c r="W35" s="17">
        <f t="shared" ref="W35:BR35" si="8">SUM(W32,W34)</f>
        <v>-1325</v>
      </c>
      <c r="X35" s="17">
        <f t="shared" si="8"/>
        <v>-1280</v>
      </c>
      <c r="Y35" s="17">
        <f t="shared" si="8"/>
        <v>-1236.3499999999999</v>
      </c>
      <c r="Z35" s="17">
        <f t="shared" si="8"/>
        <v>-1194.0094999999999</v>
      </c>
      <c r="AA35" s="17">
        <f t="shared" si="8"/>
        <v>-1152.9392150000001</v>
      </c>
      <c r="AB35" s="17">
        <f t="shared" si="8"/>
        <v>-1113.1010385500001</v>
      </c>
      <c r="AC35" s="17">
        <f t="shared" si="8"/>
        <v>-1074.4580073935001</v>
      </c>
      <c r="AD35" s="17">
        <f t="shared" si="8"/>
        <v>-1036.9742671716951</v>
      </c>
      <c r="AE35" s="17">
        <f t="shared" si="8"/>
        <v>-1000.6150391565443</v>
      </c>
      <c r="AF35" s="17">
        <f t="shared" si="8"/>
        <v>-965.34658798184796</v>
      </c>
      <c r="AG35" s="17">
        <f t="shared" si="8"/>
        <v>-931.13619034239241</v>
      </c>
      <c r="AH35" s="17">
        <f t="shared" si="8"/>
        <v>-897.95210463212084</v>
      </c>
      <c r="AI35" s="17">
        <f t="shared" si="8"/>
        <v>-233.26354149315625</v>
      </c>
      <c r="AJ35" s="17">
        <f t="shared" si="8"/>
        <v>-202.04063524836147</v>
      </c>
      <c r="AK35" s="17">
        <f t="shared" si="8"/>
        <v>-171.75441619091055</v>
      </c>
      <c r="AL35" s="17">
        <f t="shared" si="8"/>
        <v>-142.37678370518324</v>
      </c>
      <c r="AM35" s="17">
        <f t="shared" si="8"/>
        <v>-113.88048019402765</v>
      </c>
      <c r="AN35" s="17">
        <f t="shared" si="8"/>
        <v>-86.239065788206858</v>
      </c>
      <c r="AO35" s="17">
        <f t="shared" si="8"/>
        <v>-59.426893814560685</v>
      </c>
      <c r="AP35" s="17">
        <f t="shared" si="8"/>
        <v>-33.419087000123795</v>
      </c>
      <c r="AQ35" s="17">
        <f t="shared" si="8"/>
        <v>-8.1915143901201191</v>
      </c>
      <c r="AR35" s="17">
        <f t="shared" si="8"/>
        <v>16.279231041583557</v>
      </c>
      <c r="AS35" s="17">
        <f t="shared" si="8"/>
        <v>40.015854110336022</v>
      </c>
      <c r="AT35" s="17">
        <f t="shared" si="8"/>
        <v>63.040378487026032</v>
      </c>
      <c r="AU35" s="17">
        <f t="shared" si="8"/>
        <v>487.87416713241441</v>
      </c>
      <c r="AV35" s="17">
        <f t="shared" si="8"/>
        <v>509.53794211844195</v>
      </c>
      <c r="AW35" s="17">
        <f t="shared" si="8"/>
        <v>530.55180385488882</v>
      </c>
      <c r="AX35" s="17">
        <f t="shared" si="8"/>
        <v>550.93524973924218</v>
      </c>
      <c r="AY35" s="17">
        <f t="shared" si="8"/>
        <v>570.70719224706488</v>
      </c>
      <c r="AZ35" s="17">
        <f t="shared" si="8"/>
        <v>589.88597647965298</v>
      </c>
      <c r="BA35" s="17">
        <f t="shared" si="8"/>
        <v>608.48939718526333</v>
      </c>
      <c r="BB35" s="17">
        <f t="shared" si="8"/>
        <v>626.53471526970543</v>
      </c>
      <c r="BC35" s="17">
        <f t="shared" si="8"/>
        <v>644.03867381161422</v>
      </c>
      <c r="BD35" s="17">
        <f t="shared" si="8"/>
        <v>661.01751359726586</v>
      </c>
      <c r="BE35" s="17">
        <f t="shared" si="8"/>
        <v>677.48698818934793</v>
      </c>
      <c r="BF35" s="17">
        <f t="shared" si="8"/>
        <v>693.46237854366757</v>
      </c>
      <c r="BG35" s="17">
        <f t="shared" si="8"/>
        <v>1226.4585071873576</v>
      </c>
      <c r="BH35" s="17">
        <f t="shared" si="8"/>
        <v>1241.4897519717367</v>
      </c>
      <c r="BI35" s="17">
        <f t="shared" si="8"/>
        <v>1256.0700594125847</v>
      </c>
      <c r="BJ35" s="17">
        <f t="shared" si="8"/>
        <v>1270.2129576302073</v>
      </c>
      <c r="BK35" s="17">
        <f t="shared" si="8"/>
        <v>1283.931568901301</v>
      </c>
      <c r="BL35" s="17">
        <f t="shared" si="8"/>
        <v>1297.2386218342619</v>
      </c>
      <c r="BM35" s="17">
        <f t="shared" si="8"/>
        <v>1310.1464631792342</v>
      </c>
      <c r="BN35" s="17">
        <f t="shared" si="8"/>
        <v>1322.667069283857</v>
      </c>
      <c r="BO35" s="17">
        <f t="shared" si="8"/>
        <v>1334.8120572053413</v>
      </c>
      <c r="BP35" s="17">
        <f t="shared" si="8"/>
        <v>1346.5926954891811</v>
      </c>
      <c r="BQ35" s="17">
        <f t="shared" si="8"/>
        <v>1358.0199146245056</v>
      </c>
      <c r="BR35" s="17">
        <f t="shared" si="8"/>
        <v>1369.1043171857705</v>
      </c>
    </row>
    <row r="36" spans="3:70" outlineLevel="2" x14ac:dyDescent="0.2">
      <c r="C36" s="1" t="s">
        <v>59</v>
      </c>
      <c r="D36" s="1" t="s">
        <v>4</v>
      </c>
      <c r="G36" s="19">
        <f>SUMIF($W$4:$BR$4,G$4,$W36:$BR36)</f>
        <v>2509.497570543339</v>
      </c>
      <c r="H36" s="19">
        <f>SUMIF($W$4:$BR$4,H$4,$W36:$BR36)</f>
        <v>176.938821295286</v>
      </c>
      <c r="I36" s="19">
        <f>SUMIF($W$4:$BR$4,I$4,$W36:$BR36)</f>
        <v>-1358.5991796520282</v>
      </c>
      <c r="J36" s="19">
        <f>SUMIF($W$4:$BR$4,J$4,$W36:$BR36)</f>
        <v>-2967.1813569420151</v>
      </c>
      <c r="W36" s="6">
        <f>Calculations!W131</f>
        <v>251.75</v>
      </c>
      <c r="X36" s="6">
        <f>Calculations!X131</f>
        <v>243.2</v>
      </c>
      <c r="Y36" s="6">
        <f>Calculations!Y131</f>
        <v>234.90649999999999</v>
      </c>
      <c r="Z36" s="6">
        <f>Calculations!Z131</f>
        <v>226.86180499999998</v>
      </c>
      <c r="AA36" s="6">
        <f>Calculations!AA131</f>
        <v>219.05845085000001</v>
      </c>
      <c r="AB36" s="6">
        <f>Calculations!AB131</f>
        <v>211.48919732450003</v>
      </c>
      <c r="AC36" s="6">
        <f>Calculations!AC131</f>
        <v>204.14702140476501</v>
      </c>
      <c r="AD36" s="6">
        <f>Calculations!AD131</f>
        <v>197.02511076262209</v>
      </c>
      <c r="AE36" s="6">
        <f>Calculations!AE131</f>
        <v>190.11685743974343</v>
      </c>
      <c r="AF36" s="6">
        <f>Calculations!AF131</f>
        <v>183.41585171655112</v>
      </c>
      <c r="AG36" s="6">
        <f>Calculations!AG131</f>
        <v>176.91587616505456</v>
      </c>
      <c r="AH36" s="6">
        <f>Calculations!AH131</f>
        <v>170.61089988010295</v>
      </c>
      <c r="AI36" s="6">
        <f>Calculations!AI131</f>
        <v>44.320072883699865</v>
      </c>
      <c r="AJ36" s="6">
        <f>Calculations!AJ131</f>
        <v>38.387720697188854</v>
      </c>
      <c r="AK36" s="6">
        <f>Calculations!AK131</f>
        <v>32.633339076273174</v>
      </c>
      <c r="AL36" s="6">
        <f>Calculations!AL131</f>
        <v>27.051588903984989</v>
      </c>
      <c r="AM36" s="6">
        <f>Calculations!AM131</f>
        <v>21.637291236865426</v>
      </c>
      <c r="AN36" s="6">
        <f>Calculations!AN131</f>
        <v>16.385422499759475</v>
      </c>
      <c r="AO36" s="6">
        <f>Calculations!AO131</f>
        <v>11.291109824766703</v>
      </c>
      <c r="AP36" s="6">
        <f>Calculations!AP131</f>
        <v>6.349626530023694</v>
      </c>
      <c r="AQ36" s="6">
        <f>Calculations!AQ131</f>
        <v>1.5563877341229955</v>
      </c>
      <c r="AR36" s="6">
        <f>Calculations!AR131</f>
        <v>-3.093053897900703</v>
      </c>
      <c r="AS36" s="6">
        <f>Calculations!AS131</f>
        <v>-7.6030122809636715</v>
      </c>
      <c r="AT36" s="6">
        <f>Calculations!AT131</f>
        <v>-11.977671912534774</v>
      </c>
      <c r="AU36" s="6">
        <f>Calculations!AU131</f>
        <v>-92.696091755158733</v>
      </c>
      <c r="AV36" s="6">
        <f>Calculations!AV131</f>
        <v>-96.812209002503977</v>
      </c>
      <c r="AW36" s="6">
        <f>Calculations!AW131</f>
        <v>-100.80484273242888</v>
      </c>
      <c r="AX36" s="6">
        <f>Calculations!AX131</f>
        <v>-104.67769745045601</v>
      </c>
      <c r="AY36" s="6">
        <f>Calculations!AY131</f>
        <v>-108.43436652694233</v>
      </c>
      <c r="AZ36" s="6">
        <f>Calculations!AZ131</f>
        <v>-112.07833553113407</v>
      </c>
      <c r="BA36" s="6">
        <f>Calculations!BA131</f>
        <v>-115.61298546520004</v>
      </c>
      <c r="BB36" s="6">
        <f>Calculations!BB131</f>
        <v>-119.04159590124404</v>
      </c>
      <c r="BC36" s="6">
        <f>Calculations!BC131</f>
        <v>-122.36734802420671</v>
      </c>
      <c r="BD36" s="6">
        <f>Calculations!BD131</f>
        <v>-125.59332758348052</v>
      </c>
      <c r="BE36" s="6">
        <f>Calculations!BE131</f>
        <v>-128.7225277559761</v>
      </c>
      <c r="BF36" s="6">
        <f>Calculations!BF131</f>
        <v>-131.75785192329684</v>
      </c>
      <c r="BG36" s="6">
        <f>Calculations!BG131</f>
        <v>-233.02711636559795</v>
      </c>
      <c r="BH36" s="6">
        <f>Calculations!BH131</f>
        <v>-235.88305287462998</v>
      </c>
      <c r="BI36" s="6">
        <f>Calculations!BI131</f>
        <v>-238.65331128839108</v>
      </c>
      <c r="BJ36" s="6">
        <f>Calculations!BJ131</f>
        <v>-241.34046194973939</v>
      </c>
      <c r="BK36" s="6">
        <f>Calculations!BK131</f>
        <v>-243.9469980912472</v>
      </c>
      <c r="BL36" s="6">
        <f>Calculations!BL131</f>
        <v>-246.47533814850976</v>
      </c>
      <c r="BM36" s="6">
        <f>Calculations!BM131</f>
        <v>-248.9278280040545</v>
      </c>
      <c r="BN36" s="6">
        <f>Calculations!BN131</f>
        <v>-251.30674316393285</v>
      </c>
      <c r="BO36" s="6">
        <f>Calculations!BO131</f>
        <v>-253.61429086901484</v>
      </c>
      <c r="BP36" s="6">
        <f>Calculations!BP131</f>
        <v>-255.85261214294442</v>
      </c>
      <c r="BQ36" s="6">
        <f>Calculations!BQ131</f>
        <v>-258.02378377865608</v>
      </c>
      <c r="BR36" s="6">
        <f>Calculations!BR131</f>
        <v>-260.12982026529642</v>
      </c>
    </row>
    <row r="37" spans="3:70" outlineLevel="2" x14ac:dyDescent="0.2">
      <c r="C37" s="27" t="s">
        <v>126</v>
      </c>
      <c r="D37" s="1" t="s">
        <v>4</v>
      </c>
      <c r="G37" s="17">
        <f>SUM(G35:G36)</f>
        <v>-10698.384379684763</v>
      </c>
      <c r="H37" s="17">
        <f>SUM(H35:H36)</f>
        <v>-754.31813289042952</v>
      </c>
      <c r="I37" s="17">
        <f>SUM(I35:I36)</f>
        <v>5791.9228185165421</v>
      </c>
      <c r="J37" s="17">
        <f>SUM(J35:J36)</f>
        <v>12649.562626963325</v>
      </c>
      <c r="W37" s="17">
        <f t="shared" ref="W37:BR37" si="9">SUM(W35:W36)</f>
        <v>-1073.25</v>
      </c>
      <c r="X37" s="17">
        <f t="shared" si="9"/>
        <v>-1036.8</v>
      </c>
      <c r="Y37" s="17">
        <f t="shared" si="9"/>
        <v>-1001.4434999999999</v>
      </c>
      <c r="Z37" s="17">
        <f t="shared" si="9"/>
        <v>-967.14769499999989</v>
      </c>
      <c r="AA37" s="17">
        <f t="shared" si="9"/>
        <v>-933.88076415000012</v>
      </c>
      <c r="AB37" s="17">
        <f t="shared" si="9"/>
        <v>-901.61184122550003</v>
      </c>
      <c r="AC37" s="17">
        <f t="shared" si="9"/>
        <v>-870.31098598873507</v>
      </c>
      <c r="AD37" s="17">
        <f t="shared" si="9"/>
        <v>-839.94915640907311</v>
      </c>
      <c r="AE37" s="17">
        <f t="shared" si="9"/>
        <v>-810.4981817168009</v>
      </c>
      <c r="AF37" s="17">
        <f t="shared" si="9"/>
        <v>-781.9307362652969</v>
      </c>
      <c r="AG37" s="17">
        <f t="shared" si="9"/>
        <v>-754.22031417733785</v>
      </c>
      <c r="AH37" s="17">
        <f t="shared" si="9"/>
        <v>-727.34120475201792</v>
      </c>
      <c r="AI37" s="17">
        <f t="shared" si="9"/>
        <v>-188.94346860945637</v>
      </c>
      <c r="AJ37" s="17">
        <f t="shared" si="9"/>
        <v>-163.65291455117261</v>
      </c>
      <c r="AK37" s="17">
        <f t="shared" si="9"/>
        <v>-139.12107711463739</v>
      </c>
      <c r="AL37" s="17">
        <f t="shared" si="9"/>
        <v>-115.32519480119825</v>
      </c>
      <c r="AM37" s="17">
        <f t="shared" si="9"/>
        <v>-92.243188957162232</v>
      </c>
      <c r="AN37" s="17">
        <f t="shared" si="9"/>
        <v>-69.853643288447387</v>
      </c>
      <c r="AO37" s="17">
        <f t="shared" si="9"/>
        <v>-48.135783989793978</v>
      </c>
      <c r="AP37" s="17">
        <f t="shared" si="9"/>
        <v>-27.0694604701001</v>
      </c>
      <c r="AQ37" s="17">
        <f t="shared" si="9"/>
        <v>-6.6351266559971238</v>
      </c>
      <c r="AR37" s="17">
        <f t="shared" si="9"/>
        <v>13.186177143682855</v>
      </c>
      <c r="AS37" s="17">
        <f t="shared" si="9"/>
        <v>32.412841829372354</v>
      </c>
      <c r="AT37" s="17">
        <f t="shared" si="9"/>
        <v>51.062706574491258</v>
      </c>
      <c r="AU37" s="17">
        <f t="shared" si="9"/>
        <v>395.17807537725571</v>
      </c>
      <c r="AV37" s="17">
        <f t="shared" si="9"/>
        <v>412.72573311593794</v>
      </c>
      <c r="AW37" s="17">
        <f t="shared" si="9"/>
        <v>429.74696112245994</v>
      </c>
      <c r="AX37" s="17">
        <f t="shared" si="9"/>
        <v>446.2575522887862</v>
      </c>
      <c r="AY37" s="17">
        <f t="shared" si="9"/>
        <v>462.27282572012257</v>
      </c>
      <c r="AZ37" s="17">
        <f t="shared" si="9"/>
        <v>477.80764094851889</v>
      </c>
      <c r="BA37" s="17">
        <f t="shared" si="9"/>
        <v>492.87641172006329</v>
      </c>
      <c r="BB37" s="17">
        <f t="shared" si="9"/>
        <v>507.49311936846141</v>
      </c>
      <c r="BC37" s="17">
        <f t="shared" si="9"/>
        <v>521.67132578740757</v>
      </c>
      <c r="BD37" s="17">
        <f t="shared" si="9"/>
        <v>535.4241860137854</v>
      </c>
      <c r="BE37" s="17">
        <f t="shared" si="9"/>
        <v>548.76446043337182</v>
      </c>
      <c r="BF37" s="17">
        <f t="shared" si="9"/>
        <v>561.70452662037076</v>
      </c>
      <c r="BG37" s="17">
        <f t="shared" si="9"/>
        <v>993.43139082175958</v>
      </c>
      <c r="BH37" s="17">
        <f t="shared" si="9"/>
        <v>1005.6066990971067</v>
      </c>
      <c r="BI37" s="17">
        <f t="shared" si="9"/>
        <v>1017.4167481241936</v>
      </c>
      <c r="BJ37" s="17">
        <f t="shared" si="9"/>
        <v>1028.8724956804679</v>
      </c>
      <c r="BK37" s="17">
        <f t="shared" si="9"/>
        <v>1039.9845708100538</v>
      </c>
      <c r="BL37" s="17">
        <f t="shared" si="9"/>
        <v>1050.7632836857522</v>
      </c>
      <c r="BM37" s="17">
        <f t="shared" si="9"/>
        <v>1061.2186351751798</v>
      </c>
      <c r="BN37" s="17">
        <f t="shared" si="9"/>
        <v>1071.3603261199241</v>
      </c>
      <c r="BO37" s="17">
        <f t="shared" si="9"/>
        <v>1081.1977663363264</v>
      </c>
      <c r="BP37" s="17">
        <f t="shared" si="9"/>
        <v>1090.7400833462366</v>
      </c>
      <c r="BQ37" s="17">
        <f t="shared" si="9"/>
        <v>1099.9961308458496</v>
      </c>
      <c r="BR37" s="17">
        <f t="shared" si="9"/>
        <v>1108.9744969204739</v>
      </c>
    </row>
    <row r="38" spans="3:70" outlineLevel="2" x14ac:dyDescent="0.2"/>
    <row r="39" spans="3:70" s="7" customFormat="1" outlineLevel="1" x14ac:dyDescent="0.2">
      <c r="C39" s="7" t="s">
        <v>125</v>
      </c>
    </row>
    <row r="40" spans="3:70" outlineLevel="2" x14ac:dyDescent="0.2"/>
    <row r="41" spans="3:70" outlineLevel="2" x14ac:dyDescent="0.2">
      <c r="C41" s="1" t="s">
        <v>13</v>
      </c>
      <c r="D41" s="1" t="s">
        <v>4</v>
      </c>
      <c r="G41" s="19">
        <f>INDEX($W41:$BR41,MATCH(G$6,$W$6:$BR$6,0))</f>
        <v>34692.118049771903</v>
      </c>
      <c r="H41" s="19">
        <f>INDEX($W41:$BR41,MATCH(H$6,$W$6:$BR$6,0))</f>
        <v>24070.861095586188</v>
      </c>
      <c r="I41" s="19">
        <f>INDEX($W41:$BR41,MATCH(I$6,$W$6:$BR$6,0))</f>
        <v>16701.38309375475</v>
      </c>
      <c r="J41" s="19">
        <f>INDEX($W41:$BR41,MATCH(J$6,$W$6:$BR$6,0))</f>
        <v>11588.127077660087</v>
      </c>
      <c r="W41" s="6">
        <f>Calculations!W82</f>
        <v>48500</v>
      </c>
      <c r="X41" s="6">
        <f>Calculations!X82</f>
        <v>47045</v>
      </c>
      <c r="Y41" s="6">
        <f>Calculations!Y82</f>
        <v>45633.65</v>
      </c>
      <c r="Z41" s="6">
        <f>Calculations!Z82</f>
        <v>44264.640500000001</v>
      </c>
      <c r="AA41" s="6">
        <f>Calculations!AA82</f>
        <v>42936.701285000003</v>
      </c>
      <c r="AB41" s="6">
        <f>Calculations!AB82</f>
        <v>41648.600246450005</v>
      </c>
      <c r="AC41" s="6">
        <f>Calculations!AC82</f>
        <v>40399.142239056506</v>
      </c>
      <c r="AD41" s="6">
        <f>Calculations!AD82</f>
        <v>39187.16797188481</v>
      </c>
      <c r="AE41" s="6">
        <f>Calculations!AE82</f>
        <v>38011.552932728264</v>
      </c>
      <c r="AF41" s="6">
        <f>Calculations!AF82</f>
        <v>36871.206344746417</v>
      </c>
      <c r="AG41" s="6">
        <f>Calculations!AG82</f>
        <v>35765.070154404028</v>
      </c>
      <c r="AH41" s="6">
        <f>Calculations!AH82</f>
        <v>34692.118049771903</v>
      </c>
      <c r="AI41" s="6">
        <f>Calculations!AI82</f>
        <v>33651.354508278746</v>
      </c>
      <c r="AJ41" s="6">
        <f>Calculations!AJ82</f>
        <v>32641.813873030384</v>
      </c>
      <c r="AK41" s="6">
        <f>Calculations!AK82</f>
        <v>31662.559456839474</v>
      </c>
      <c r="AL41" s="6">
        <f>Calculations!AL82</f>
        <v>30712.682673134288</v>
      </c>
      <c r="AM41" s="6">
        <f>Calculations!AM82</f>
        <v>29791.30219294026</v>
      </c>
      <c r="AN41" s="6">
        <f>Calculations!AN82</f>
        <v>28897.563127152054</v>
      </c>
      <c r="AO41" s="6">
        <f>Calculations!AO82</f>
        <v>28030.636233337493</v>
      </c>
      <c r="AP41" s="6">
        <f>Calculations!AP82</f>
        <v>27189.717146337367</v>
      </c>
      <c r="AQ41" s="6">
        <f>Calculations!AQ82</f>
        <v>26374.025631947246</v>
      </c>
      <c r="AR41" s="6">
        <f>Calculations!AR82</f>
        <v>25582.804862988829</v>
      </c>
      <c r="AS41" s="6">
        <f>Calculations!AS82</f>
        <v>24815.320717099163</v>
      </c>
      <c r="AT41" s="6">
        <f>Calculations!AT82</f>
        <v>24070.861095586188</v>
      </c>
      <c r="AU41" s="6">
        <f>Calculations!AU82</f>
        <v>23348.735262718601</v>
      </c>
      <c r="AV41" s="6">
        <f>Calculations!AV82</f>
        <v>22648.273204837042</v>
      </c>
      <c r="AW41" s="6">
        <f>Calculations!AW82</f>
        <v>21968.825008691929</v>
      </c>
      <c r="AX41" s="6">
        <f>Calculations!AX82</f>
        <v>21309.760258431172</v>
      </c>
      <c r="AY41" s="6">
        <f>Calculations!AY82</f>
        <v>20670.467450678236</v>
      </c>
      <c r="AZ41" s="6">
        <f>Calculations!AZ82</f>
        <v>20050.35342715789</v>
      </c>
      <c r="BA41" s="6">
        <f>Calculations!BA82</f>
        <v>19448.842824343152</v>
      </c>
      <c r="BB41" s="6">
        <f>Calculations!BB82</f>
        <v>18865.377539612859</v>
      </c>
      <c r="BC41" s="6">
        <f>Calculations!BC82</f>
        <v>18299.416213424473</v>
      </c>
      <c r="BD41" s="6">
        <f>Calculations!BD82</f>
        <v>17750.433727021737</v>
      </c>
      <c r="BE41" s="6">
        <f>Calculations!BE82</f>
        <v>17217.920715211083</v>
      </c>
      <c r="BF41" s="6">
        <f>Calculations!BF82</f>
        <v>16701.38309375475</v>
      </c>
      <c r="BG41" s="6">
        <f>Calculations!BG82</f>
        <v>16200.341600942107</v>
      </c>
      <c r="BH41" s="6">
        <f>Calculations!BH82</f>
        <v>15714.331352913843</v>
      </c>
      <c r="BI41" s="6">
        <f>Calculations!BI82</f>
        <v>15242.901412326428</v>
      </c>
      <c r="BJ41" s="6">
        <f>Calculations!BJ82</f>
        <v>14785.614369956635</v>
      </c>
      <c r="BK41" s="6">
        <f>Calculations!BK82</f>
        <v>14342.045938857935</v>
      </c>
      <c r="BL41" s="6">
        <f>Calculations!BL82</f>
        <v>13911.784560692196</v>
      </c>
      <c r="BM41" s="6">
        <f>Calculations!BM82</f>
        <v>13494.43102387143</v>
      </c>
      <c r="BN41" s="6">
        <f>Calculations!BN82</f>
        <v>13089.598093155288</v>
      </c>
      <c r="BO41" s="6">
        <f>Calculations!BO82</f>
        <v>12696.910150360629</v>
      </c>
      <c r="BP41" s="6">
        <f>Calculations!BP82</f>
        <v>12316.002845849811</v>
      </c>
      <c r="BQ41" s="6">
        <f>Calculations!BQ82</f>
        <v>11946.522760474316</v>
      </c>
      <c r="BR41" s="6">
        <f>Calculations!BR82</f>
        <v>11588.127077660087</v>
      </c>
    </row>
    <row r="42" spans="3:70" outlineLevel="2" x14ac:dyDescent="0.2"/>
    <row r="43" spans="3:70" outlineLevel="2" x14ac:dyDescent="0.2">
      <c r="C43" s="1" t="s">
        <v>75</v>
      </c>
      <c r="D43" s="1" t="s">
        <v>4</v>
      </c>
      <c r="G43" s="19">
        <f t="shared" ref="G43:J44" si="10">INDEX($W43:$BR43,MATCH(G$6,$W$6:$BR$6,0))</f>
        <v>7500</v>
      </c>
      <c r="H43" s="19">
        <f t="shared" si="10"/>
        <v>8416.6666666666661</v>
      </c>
      <c r="I43" s="19">
        <f t="shared" si="10"/>
        <v>9000</v>
      </c>
      <c r="J43" s="19">
        <f t="shared" si="10"/>
        <v>9750</v>
      </c>
      <c r="W43" s="6">
        <f>Calculations!W93</f>
        <v>7500</v>
      </c>
      <c r="X43" s="6">
        <f>Calculations!X93</f>
        <v>7500</v>
      </c>
      <c r="Y43" s="6">
        <f>Calculations!Y93</f>
        <v>7500</v>
      </c>
      <c r="Z43" s="6">
        <f>Calculations!Z93</f>
        <v>7500</v>
      </c>
      <c r="AA43" s="6">
        <f>Calculations!AA93</f>
        <v>7500</v>
      </c>
      <c r="AB43" s="6">
        <f>Calculations!AB93</f>
        <v>7500</v>
      </c>
      <c r="AC43" s="6">
        <f>Calculations!AC93</f>
        <v>7500</v>
      </c>
      <c r="AD43" s="6">
        <f>Calculations!AD93</f>
        <v>7500</v>
      </c>
      <c r="AE43" s="6">
        <f>Calculations!AE93</f>
        <v>7500</v>
      </c>
      <c r="AF43" s="6">
        <f>Calculations!AF93</f>
        <v>7500</v>
      </c>
      <c r="AG43" s="6">
        <f>Calculations!AG93</f>
        <v>7500</v>
      </c>
      <c r="AH43" s="6">
        <f>Calculations!AH93</f>
        <v>7500</v>
      </c>
      <c r="AI43" s="6">
        <f>Calculations!AI93</f>
        <v>8416.6666666666661</v>
      </c>
      <c r="AJ43" s="6">
        <f>Calculations!AJ93</f>
        <v>8416.6666666666661</v>
      </c>
      <c r="AK43" s="6">
        <f>Calculations!AK93</f>
        <v>8416.6666666666661</v>
      </c>
      <c r="AL43" s="6">
        <f>Calculations!AL93</f>
        <v>8416.6666666666661</v>
      </c>
      <c r="AM43" s="6">
        <f>Calculations!AM93</f>
        <v>8416.6666666666661</v>
      </c>
      <c r="AN43" s="6">
        <f>Calculations!AN93</f>
        <v>8416.6666666666661</v>
      </c>
      <c r="AO43" s="6">
        <f>Calculations!AO93</f>
        <v>8416.6666666666661</v>
      </c>
      <c r="AP43" s="6">
        <f>Calculations!AP93</f>
        <v>8416.6666666666661</v>
      </c>
      <c r="AQ43" s="6">
        <f>Calculations!AQ93</f>
        <v>8416.6666666666661</v>
      </c>
      <c r="AR43" s="6">
        <f>Calculations!AR93</f>
        <v>8416.6666666666661</v>
      </c>
      <c r="AS43" s="6">
        <f>Calculations!AS93</f>
        <v>8416.6666666666661</v>
      </c>
      <c r="AT43" s="6">
        <f>Calculations!AT93</f>
        <v>8416.6666666666661</v>
      </c>
      <c r="AU43" s="6">
        <f>Calculations!AU93</f>
        <v>9000</v>
      </c>
      <c r="AV43" s="6">
        <f>Calculations!AV93</f>
        <v>9000</v>
      </c>
      <c r="AW43" s="6">
        <f>Calculations!AW93</f>
        <v>9000</v>
      </c>
      <c r="AX43" s="6">
        <f>Calculations!AX93</f>
        <v>9000</v>
      </c>
      <c r="AY43" s="6">
        <f>Calculations!AY93</f>
        <v>9000</v>
      </c>
      <c r="AZ43" s="6">
        <f>Calculations!AZ93</f>
        <v>9000</v>
      </c>
      <c r="BA43" s="6">
        <f>Calculations!BA93</f>
        <v>9000</v>
      </c>
      <c r="BB43" s="6">
        <f>Calculations!BB93</f>
        <v>9000</v>
      </c>
      <c r="BC43" s="6">
        <f>Calculations!BC93</f>
        <v>9000</v>
      </c>
      <c r="BD43" s="6">
        <f>Calculations!BD93</f>
        <v>9000</v>
      </c>
      <c r="BE43" s="6">
        <f>Calculations!BE93</f>
        <v>9000</v>
      </c>
      <c r="BF43" s="6">
        <f>Calculations!BF93</f>
        <v>9000</v>
      </c>
      <c r="BG43" s="6">
        <f>Calculations!BG93</f>
        <v>9750</v>
      </c>
      <c r="BH43" s="6">
        <f>Calculations!BH93</f>
        <v>9750</v>
      </c>
      <c r="BI43" s="6">
        <f>Calculations!BI93</f>
        <v>9750</v>
      </c>
      <c r="BJ43" s="6">
        <f>Calculations!BJ93</f>
        <v>9750</v>
      </c>
      <c r="BK43" s="6">
        <f>Calculations!BK93</f>
        <v>9750</v>
      </c>
      <c r="BL43" s="6">
        <f>Calculations!BL93</f>
        <v>9750</v>
      </c>
      <c r="BM43" s="6">
        <f>Calculations!BM93</f>
        <v>9750</v>
      </c>
      <c r="BN43" s="6">
        <f>Calculations!BN93</f>
        <v>9750</v>
      </c>
      <c r="BO43" s="6">
        <f>Calculations!BO93</f>
        <v>9750</v>
      </c>
      <c r="BP43" s="6">
        <f>Calculations!BP93</f>
        <v>9750</v>
      </c>
      <c r="BQ43" s="6">
        <f>Calculations!BQ93</f>
        <v>9750</v>
      </c>
      <c r="BR43" s="6">
        <f>Calculations!BR93</f>
        <v>9750</v>
      </c>
    </row>
    <row r="44" spans="3:70" outlineLevel="2" x14ac:dyDescent="0.2">
      <c r="C44" s="1" t="s">
        <v>56</v>
      </c>
      <c r="D44" s="1" t="s">
        <v>4</v>
      </c>
      <c r="G44" s="19">
        <f t="shared" si="10"/>
        <v>-1988.3078793967118</v>
      </c>
      <c r="H44" s="19">
        <f t="shared" si="10"/>
        <v>7479.5085611282457</v>
      </c>
      <c r="I44" s="19">
        <f t="shared" si="10"/>
        <v>20388.716138148266</v>
      </c>
      <c r="J44" s="19">
        <f t="shared" si="10"/>
        <v>37814.470765377257</v>
      </c>
      <c r="W44" s="6">
        <f t="shared" ref="W44:BR44" si="11">W71</f>
        <v>-9874.125</v>
      </c>
      <c r="X44" s="6">
        <f t="shared" si="11"/>
        <v>-5789.15</v>
      </c>
      <c r="Y44" s="6">
        <f t="shared" si="11"/>
        <v>-5375.0967499999997</v>
      </c>
      <c r="Z44" s="6">
        <f t="shared" si="11"/>
        <v>-4969.2125974999999</v>
      </c>
      <c r="AA44" s="6">
        <f t="shared" si="11"/>
        <v>-4571.2524695749999</v>
      </c>
      <c r="AB44" s="6">
        <f t="shared" si="11"/>
        <v>-4180.9786454877494</v>
      </c>
      <c r="AC44" s="6">
        <f t="shared" si="11"/>
        <v>-3798.1605361231168</v>
      </c>
      <c r="AD44" s="6">
        <f t="shared" si="11"/>
        <v>-3422.5744700394234</v>
      </c>
      <c r="AE44" s="6">
        <f t="shared" si="11"/>
        <v>-3054.0034859382408</v>
      </c>
      <c r="AF44" s="6">
        <f t="shared" si="11"/>
        <v>-2692.2371313600934</v>
      </c>
      <c r="AG44" s="6">
        <f t="shared" si="11"/>
        <v>-2337.0712674192905</v>
      </c>
      <c r="AH44" s="6">
        <f t="shared" si="11"/>
        <v>-1988.3078793967118</v>
      </c>
      <c r="AI44" s="6">
        <f t="shared" si="11"/>
        <v>-1705.8423930148085</v>
      </c>
      <c r="AJ44" s="6">
        <f t="shared" si="11"/>
        <v>-714.90516289103016</v>
      </c>
      <c r="AK44" s="6">
        <f t="shared" si="11"/>
        <v>128.10536699570264</v>
      </c>
      <c r="AL44" s="6">
        <f t="shared" si="11"/>
        <v>965.44783098583355</v>
      </c>
      <c r="AM44" s="6">
        <f t="shared" si="11"/>
        <v>1797.2922710562607</v>
      </c>
      <c r="AN44" s="6">
        <f t="shared" si="11"/>
        <v>2623.8036279245748</v>
      </c>
      <c r="AO44" s="6">
        <f t="shared" si="11"/>
        <v>3445.1418940868398</v>
      </c>
      <c r="AP44" s="6">
        <f t="shared" si="11"/>
        <v>4261.4622622642364</v>
      </c>
      <c r="AQ44" s="6">
        <f t="shared" si="11"/>
        <v>5072.9152693963115</v>
      </c>
      <c r="AR44" s="6">
        <f t="shared" si="11"/>
        <v>5879.6469363144242</v>
      </c>
      <c r="AS44" s="6">
        <f t="shared" si="11"/>
        <v>6681.7989032249934</v>
      </c>
      <c r="AT44" s="6">
        <f t="shared" si="11"/>
        <v>7479.5085611282457</v>
      </c>
      <c r="AU44" s="6">
        <f t="shared" si="11"/>
        <v>8234.6716792943953</v>
      </c>
      <c r="AV44" s="6">
        <f t="shared" si="11"/>
        <v>9440.3341955822325</v>
      </c>
      <c r="AW44" s="6">
        <f t="shared" si="11"/>
        <v>10551.525669714767</v>
      </c>
      <c r="AX44" s="6">
        <f t="shared" si="11"/>
        <v>11658.784399623324</v>
      </c>
      <c r="AY44" s="6">
        <f t="shared" si="11"/>
        <v>12762.228367634625</v>
      </c>
      <c r="AZ44" s="6">
        <f t="shared" si="11"/>
        <v>13861.972016605587</v>
      </c>
      <c r="BA44" s="6">
        <f t="shared" si="11"/>
        <v>14958.126356107419</v>
      </c>
      <c r="BB44" s="6">
        <f t="shared" si="11"/>
        <v>16050.799065424197</v>
      </c>
      <c r="BC44" s="6">
        <f t="shared" si="11"/>
        <v>17140.094593461472</v>
      </c>
      <c r="BD44" s="6">
        <f t="shared" si="11"/>
        <v>18226.114255657627</v>
      </c>
      <c r="BE44" s="6">
        <f t="shared" si="11"/>
        <v>19308.9563279879</v>
      </c>
      <c r="BF44" s="6">
        <f t="shared" si="11"/>
        <v>20388.716138148266</v>
      </c>
      <c r="BG44" s="6">
        <f t="shared" si="11"/>
        <v>21416.32365400382</v>
      </c>
      <c r="BH44" s="6">
        <f t="shared" si="11"/>
        <v>23025.618569383707</v>
      </c>
      <c r="BI44" s="6">
        <f t="shared" si="11"/>
        <v>24515.850387302198</v>
      </c>
      <c r="BJ44" s="6">
        <f t="shared" si="11"/>
        <v>26003.353500683133</v>
      </c>
      <c r="BK44" s="6">
        <f t="shared" si="11"/>
        <v>27488.209770662641</v>
      </c>
      <c r="BL44" s="6">
        <f t="shared" si="11"/>
        <v>28970.498602542764</v>
      </c>
      <c r="BM44" s="6">
        <f t="shared" si="11"/>
        <v>30450.297019466481</v>
      </c>
      <c r="BN44" s="6">
        <f t="shared" si="11"/>
        <v>31927.679733882487</v>
      </c>
      <c r="BO44" s="6">
        <f t="shared" si="11"/>
        <v>33402.719216866011</v>
      </c>
      <c r="BP44" s="6">
        <f t="shared" si="11"/>
        <v>34875.485765360034</v>
      </c>
      <c r="BQ44" s="6">
        <f t="shared" si="11"/>
        <v>36346.047567399233</v>
      </c>
      <c r="BR44" s="6">
        <f t="shared" si="11"/>
        <v>37814.470765377257</v>
      </c>
    </row>
    <row r="45" spans="3:70" outlineLevel="2" x14ac:dyDescent="0.2">
      <c r="C45" s="1" t="s">
        <v>124</v>
      </c>
      <c r="D45" s="1" t="s">
        <v>4</v>
      </c>
      <c r="G45" s="17">
        <f>SUM(G43:G44)</f>
        <v>5511.6921206032885</v>
      </c>
      <c r="H45" s="17">
        <f>SUM(H43:H44)</f>
        <v>15896.175227794913</v>
      </c>
      <c r="I45" s="17">
        <f>SUM(I43:I44)</f>
        <v>29388.716138148266</v>
      </c>
      <c r="J45" s="17">
        <f>SUM(J43:J44)</f>
        <v>47564.470765377257</v>
      </c>
      <c r="W45" s="17">
        <f t="shared" ref="W45:BR45" si="12">SUM(W43:W44)</f>
        <v>-2374.125</v>
      </c>
      <c r="X45" s="17">
        <f t="shared" si="12"/>
        <v>1710.8500000000004</v>
      </c>
      <c r="Y45" s="17">
        <f t="shared" si="12"/>
        <v>2124.9032500000003</v>
      </c>
      <c r="Z45" s="17">
        <f t="shared" si="12"/>
        <v>2530.7874025000001</v>
      </c>
      <c r="AA45" s="17">
        <f t="shared" si="12"/>
        <v>2928.7475304250001</v>
      </c>
      <c r="AB45" s="17">
        <f t="shared" si="12"/>
        <v>3319.0213545122506</v>
      </c>
      <c r="AC45" s="17">
        <f t="shared" si="12"/>
        <v>3701.8394638768832</v>
      </c>
      <c r="AD45" s="17">
        <f t="shared" si="12"/>
        <v>4077.4255299605766</v>
      </c>
      <c r="AE45" s="17">
        <f t="shared" si="12"/>
        <v>4445.9965140617587</v>
      </c>
      <c r="AF45" s="17">
        <f t="shared" si="12"/>
        <v>4807.7628686399066</v>
      </c>
      <c r="AG45" s="17">
        <f t="shared" si="12"/>
        <v>5162.928732580709</v>
      </c>
      <c r="AH45" s="17">
        <f t="shared" si="12"/>
        <v>5511.6921206032885</v>
      </c>
      <c r="AI45" s="17">
        <f t="shared" si="12"/>
        <v>6710.8242736518578</v>
      </c>
      <c r="AJ45" s="17">
        <f t="shared" si="12"/>
        <v>7701.7615037756359</v>
      </c>
      <c r="AK45" s="17">
        <f t="shared" si="12"/>
        <v>8544.7720336623679</v>
      </c>
      <c r="AL45" s="17">
        <f t="shared" si="12"/>
        <v>9382.1144976524993</v>
      </c>
      <c r="AM45" s="17">
        <f t="shared" si="12"/>
        <v>10213.958937722928</v>
      </c>
      <c r="AN45" s="17">
        <f t="shared" si="12"/>
        <v>11040.470294591241</v>
      </c>
      <c r="AO45" s="17">
        <f t="shared" si="12"/>
        <v>11861.808560753507</v>
      </c>
      <c r="AP45" s="17">
        <f t="shared" si="12"/>
        <v>12678.128928930902</v>
      </c>
      <c r="AQ45" s="17">
        <f t="shared" si="12"/>
        <v>13489.581936062978</v>
      </c>
      <c r="AR45" s="17">
        <f t="shared" si="12"/>
        <v>14296.31360298109</v>
      </c>
      <c r="AS45" s="17">
        <f t="shared" si="12"/>
        <v>15098.465569891659</v>
      </c>
      <c r="AT45" s="17">
        <f t="shared" si="12"/>
        <v>15896.175227794913</v>
      </c>
      <c r="AU45" s="17">
        <f t="shared" si="12"/>
        <v>17234.671679294395</v>
      </c>
      <c r="AV45" s="17">
        <f t="shared" si="12"/>
        <v>18440.334195582232</v>
      </c>
      <c r="AW45" s="17">
        <f t="shared" si="12"/>
        <v>19551.525669714767</v>
      </c>
      <c r="AX45" s="17">
        <f t="shared" si="12"/>
        <v>20658.784399623324</v>
      </c>
      <c r="AY45" s="17">
        <f t="shared" si="12"/>
        <v>21762.228367634627</v>
      </c>
      <c r="AZ45" s="17">
        <f t="shared" si="12"/>
        <v>22861.972016605585</v>
      </c>
      <c r="BA45" s="17">
        <f t="shared" si="12"/>
        <v>23958.126356107419</v>
      </c>
      <c r="BB45" s="17">
        <f t="shared" si="12"/>
        <v>25050.799065424195</v>
      </c>
      <c r="BC45" s="17">
        <f t="shared" si="12"/>
        <v>26140.094593461472</v>
      </c>
      <c r="BD45" s="17">
        <f t="shared" si="12"/>
        <v>27226.114255657627</v>
      </c>
      <c r="BE45" s="17">
        <f t="shared" si="12"/>
        <v>28308.9563279879</v>
      </c>
      <c r="BF45" s="17">
        <f t="shared" si="12"/>
        <v>29388.716138148266</v>
      </c>
      <c r="BG45" s="17">
        <f t="shared" si="12"/>
        <v>31166.32365400382</v>
      </c>
      <c r="BH45" s="17">
        <f t="shared" si="12"/>
        <v>32775.618569383703</v>
      </c>
      <c r="BI45" s="17">
        <f t="shared" si="12"/>
        <v>34265.850387302198</v>
      </c>
      <c r="BJ45" s="17">
        <f t="shared" si="12"/>
        <v>35753.353500683137</v>
      </c>
      <c r="BK45" s="17">
        <f t="shared" si="12"/>
        <v>37238.209770662637</v>
      </c>
      <c r="BL45" s="17">
        <f t="shared" si="12"/>
        <v>38720.498602542764</v>
      </c>
      <c r="BM45" s="17">
        <f t="shared" si="12"/>
        <v>40200.297019466481</v>
      </c>
      <c r="BN45" s="17">
        <f t="shared" si="12"/>
        <v>41677.679733882484</v>
      </c>
      <c r="BO45" s="17">
        <f t="shared" si="12"/>
        <v>43152.719216866011</v>
      </c>
      <c r="BP45" s="17">
        <f t="shared" si="12"/>
        <v>44625.485765360034</v>
      </c>
      <c r="BQ45" s="17">
        <f t="shared" si="12"/>
        <v>46096.047567399233</v>
      </c>
      <c r="BR45" s="17">
        <f t="shared" si="12"/>
        <v>47564.470765377257</v>
      </c>
    </row>
    <row r="46" spans="3:70" outlineLevel="2" x14ac:dyDescent="0.2"/>
    <row r="47" spans="3:70" outlineLevel="2" x14ac:dyDescent="0.2">
      <c r="C47" s="1" t="s">
        <v>72</v>
      </c>
      <c r="D47" s="1" t="s">
        <v>4</v>
      </c>
      <c r="G47" s="19">
        <f t="shared" ref="G47:J49" si="13">INDEX($W47:$BR47,MATCH(G$6,$W$6:$BR$6,0))</f>
        <v>-10987.5</v>
      </c>
      <c r="H47" s="19">
        <f t="shared" si="13"/>
        <v>-11413.75</v>
      </c>
      <c r="I47" s="19">
        <f t="shared" si="13"/>
        <v>-11685</v>
      </c>
      <c r="J47" s="19">
        <f t="shared" si="13"/>
        <v>-12033.75</v>
      </c>
      <c r="W47" s="6">
        <f>Calculations!W104</f>
        <v>-7325</v>
      </c>
      <c r="X47" s="6">
        <f>Calculations!X104</f>
        <v>-10987.5</v>
      </c>
      <c r="Y47" s="6">
        <f>Calculations!Y104</f>
        <v>-10987.5</v>
      </c>
      <c r="Z47" s="6">
        <f>Calculations!Z104</f>
        <v>-10987.5</v>
      </c>
      <c r="AA47" s="6">
        <f>Calculations!AA104</f>
        <v>-10987.5</v>
      </c>
      <c r="AB47" s="6">
        <f>Calculations!AB104</f>
        <v>-10987.5</v>
      </c>
      <c r="AC47" s="6">
        <f>Calculations!AC104</f>
        <v>-10987.5</v>
      </c>
      <c r="AD47" s="6">
        <f>Calculations!AD104</f>
        <v>-10987.5</v>
      </c>
      <c r="AE47" s="6">
        <f>Calculations!AE104</f>
        <v>-10987.5</v>
      </c>
      <c r="AF47" s="6">
        <f>Calculations!AF104</f>
        <v>-10987.5</v>
      </c>
      <c r="AG47" s="6">
        <f>Calculations!AG104</f>
        <v>-10987.5</v>
      </c>
      <c r="AH47" s="6">
        <f>Calculations!AH104</f>
        <v>-10987.5</v>
      </c>
      <c r="AI47" s="6">
        <f>Calculations!AI104</f>
        <v>-11271.666666666666</v>
      </c>
      <c r="AJ47" s="6">
        <f>Calculations!AJ104</f>
        <v>-11413.75</v>
      </c>
      <c r="AK47" s="6">
        <f>Calculations!AK104</f>
        <v>-11413.75</v>
      </c>
      <c r="AL47" s="6">
        <f>Calculations!AL104</f>
        <v>-11413.75</v>
      </c>
      <c r="AM47" s="6">
        <f>Calculations!AM104</f>
        <v>-11413.75</v>
      </c>
      <c r="AN47" s="6">
        <f>Calculations!AN104</f>
        <v>-11413.75</v>
      </c>
      <c r="AO47" s="6">
        <f>Calculations!AO104</f>
        <v>-11413.75</v>
      </c>
      <c r="AP47" s="6">
        <f>Calculations!AP104</f>
        <v>-11413.75</v>
      </c>
      <c r="AQ47" s="6">
        <f>Calculations!AQ104</f>
        <v>-11413.75</v>
      </c>
      <c r="AR47" s="6">
        <f>Calculations!AR104</f>
        <v>-11413.75</v>
      </c>
      <c r="AS47" s="6">
        <f>Calculations!AS104</f>
        <v>-11413.75</v>
      </c>
      <c r="AT47" s="6">
        <f>Calculations!AT104</f>
        <v>-11413.75</v>
      </c>
      <c r="AU47" s="6">
        <f>Calculations!AU104</f>
        <v>-11594.583333333332</v>
      </c>
      <c r="AV47" s="6">
        <f>Calculations!AV104</f>
        <v>-11685</v>
      </c>
      <c r="AW47" s="6">
        <f>Calculations!AW104</f>
        <v>-11685</v>
      </c>
      <c r="AX47" s="6">
        <f>Calculations!AX104</f>
        <v>-11685</v>
      </c>
      <c r="AY47" s="6">
        <f>Calculations!AY104</f>
        <v>-11685</v>
      </c>
      <c r="AZ47" s="6">
        <f>Calculations!AZ104</f>
        <v>-11685</v>
      </c>
      <c r="BA47" s="6">
        <f>Calculations!BA104</f>
        <v>-11685</v>
      </c>
      <c r="BB47" s="6">
        <f>Calculations!BB104</f>
        <v>-11685</v>
      </c>
      <c r="BC47" s="6">
        <f>Calculations!BC104</f>
        <v>-11685</v>
      </c>
      <c r="BD47" s="6">
        <f>Calculations!BD104</f>
        <v>-11685</v>
      </c>
      <c r="BE47" s="6">
        <f>Calculations!BE104</f>
        <v>-11685</v>
      </c>
      <c r="BF47" s="6">
        <f>Calculations!BF104</f>
        <v>-11685</v>
      </c>
      <c r="BG47" s="6">
        <f>Calculations!BG104</f>
        <v>-11917.5</v>
      </c>
      <c r="BH47" s="6">
        <f>Calculations!BH104</f>
        <v>-12033.75</v>
      </c>
      <c r="BI47" s="6">
        <f>Calculations!BI104</f>
        <v>-12033.75</v>
      </c>
      <c r="BJ47" s="6">
        <f>Calculations!BJ104</f>
        <v>-12033.75</v>
      </c>
      <c r="BK47" s="6">
        <f>Calculations!BK104</f>
        <v>-12033.75</v>
      </c>
      <c r="BL47" s="6">
        <f>Calculations!BL104</f>
        <v>-12033.75</v>
      </c>
      <c r="BM47" s="6">
        <f>Calculations!BM104</f>
        <v>-12033.75</v>
      </c>
      <c r="BN47" s="6">
        <f>Calculations!BN104</f>
        <v>-12033.75</v>
      </c>
      <c r="BO47" s="6">
        <f>Calculations!BO104</f>
        <v>-12033.75</v>
      </c>
      <c r="BP47" s="6">
        <f>Calculations!BP104</f>
        <v>-12033.75</v>
      </c>
      <c r="BQ47" s="6">
        <f>Calculations!BQ104</f>
        <v>-12033.75</v>
      </c>
      <c r="BR47" s="6">
        <f>Calculations!BR104</f>
        <v>-12033.75</v>
      </c>
    </row>
    <row r="48" spans="3:70" outlineLevel="2" x14ac:dyDescent="0.2">
      <c r="C48" s="1" t="s">
        <v>59</v>
      </c>
      <c r="D48" s="1" t="s">
        <v>4</v>
      </c>
      <c r="G48" s="19">
        <f t="shared" si="13"/>
        <v>85.30544994005146</v>
      </c>
      <c r="H48" s="19">
        <f t="shared" si="13"/>
        <v>-5.988835956267387</v>
      </c>
      <c r="I48" s="19">
        <f t="shared" si="13"/>
        <v>-65.878925961648434</v>
      </c>
      <c r="J48" s="19">
        <f t="shared" si="13"/>
        <v>-130.06491013264821</v>
      </c>
      <c r="W48" s="6">
        <f>Calculations!W133</f>
        <v>125.875</v>
      </c>
      <c r="X48" s="6">
        <f>Calculations!X133</f>
        <v>121.6</v>
      </c>
      <c r="Y48" s="6">
        <f>Calculations!Y133</f>
        <v>117.45324999999997</v>
      </c>
      <c r="Z48" s="6">
        <f>Calculations!Z133</f>
        <v>113.43090249999995</v>
      </c>
      <c r="AA48" s="6">
        <f>Calculations!AA133</f>
        <v>109.52922542500005</v>
      </c>
      <c r="AB48" s="6">
        <f>Calculations!AB133</f>
        <v>105.74459866225001</v>
      </c>
      <c r="AC48" s="6">
        <f>Calculations!AC133</f>
        <v>102.07351070238252</v>
      </c>
      <c r="AD48" s="6">
        <f>Calculations!AD133</f>
        <v>98.512555381311046</v>
      </c>
      <c r="AE48" s="6">
        <f>Calculations!AE133</f>
        <v>95.058428719871699</v>
      </c>
      <c r="AF48" s="6">
        <f>Calculations!AF133</f>
        <v>91.707925858275559</v>
      </c>
      <c r="AG48" s="6">
        <f>Calculations!AG133</f>
        <v>88.457938082527249</v>
      </c>
      <c r="AH48" s="6">
        <f>Calculations!AH133</f>
        <v>85.30544994005146</v>
      </c>
      <c r="AI48" s="6">
        <f>Calculations!AI133</f>
        <v>22.16003644184994</v>
      </c>
      <c r="AJ48" s="6">
        <f>Calculations!AJ133</f>
        <v>19.193860348594427</v>
      </c>
      <c r="AK48" s="6">
        <f>Calculations!AK133</f>
        <v>16.316669538136587</v>
      </c>
      <c r="AL48" s="6">
        <f>Calculations!AL133</f>
        <v>13.525794451992489</v>
      </c>
      <c r="AM48" s="6">
        <f>Calculations!AM133</f>
        <v>10.818645618432718</v>
      </c>
      <c r="AN48" s="6">
        <f>Calculations!AN133</f>
        <v>8.1927112498797392</v>
      </c>
      <c r="AO48" s="6">
        <f>Calculations!AO133</f>
        <v>5.6455549123833517</v>
      </c>
      <c r="AP48" s="6">
        <f>Calculations!AP133</f>
        <v>3.1748132650118457</v>
      </c>
      <c r="AQ48" s="6">
        <f>Calculations!AQ133</f>
        <v>0.77819386706149762</v>
      </c>
      <c r="AR48" s="6">
        <f>Calculations!AR133</f>
        <v>-1.5465269489503515</v>
      </c>
      <c r="AS48" s="6">
        <f>Calculations!AS133</f>
        <v>-3.8015061404818358</v>
      </c>
      <c r="AT48" s="6">
        <f>Calculations!AT133</f>
        <v>-5.988835956267387</v>
      </c>
      <c r="AU48" s="6">
        <f>Calculations!AU133</f>
        <v>-46.348045877579374</v>
      </c>
      <c r="AV48" s="6">
        <f>Calculations!AV133</f>
        <v>-48.406104501252003</v>
      </c>
      <c r="AW48" s="6">
        <f>Calculations!AW133</f>
        <v>-50.40242136621444</v>
      </c>
      <c r="AX48" s="6">
        <f>Calculations!AX133</f>
        <v>-52.338848725228004</v>
      </c>
      <c r="AY48" s="6">
        <f>Calculations!AY133</f>
        <v>-54.217183263471156</v>
      </c>
      <c r="AZ48" s="6">
        <f>Calculations!AZ133</f>
        <v>-56.039167765567043</v>
      </c>
      <c r="BA48" s="6">
        <f>Calculations!BA133</f>
        <v>-57.80649273260002</v>
      </c>
      <c r="BB48" s="6">
        <f>Calculations!BB133</f>
        <v>-59.520797950622011</v>
      </c>
      <c r="BC48" s="6">
        <f>Calculations!BC133</f>
        <v>-61.183674012103353</v>
      </c>
      <c r="BD48" s="6">
        <f>Calculations!BD133</f>
        <v>-62.796663791740258</v>
      </c>
      <c r="BE48" s="6">
        <f>Calculations!BE133</f>
        <v>-64.361263877988051</v>
      </c>
      <c r="BF48" s="6">
        <f>Calculations!BF133</f>
        <v>-65.878925961648434</v>
      </c>
      <c r="BG48" s="6">
        <f>Calculations!BG133</f>
        <v>-116.51355818279899</v>
      </c>
      <c r="BH48" s="6">
        <f>Calculations!BH133</f>
        <v>-117.94152643731499</v>
      </c>
      <c r="BI48" s="6">
        <f>Calculations!BI133</f>
        <v>-119.32665564419551</v>
      </c>
      <c r="BJ48" s="6">
        <f>Calculations!BJ133</f>
        <v>-120.6702309748697</v>
      </c>
      <c r="BK48" s="6">
        <f>Calculations!BK133</f>
        <v>-121.97349904562361</v>
      </c>
      <c r="BL48" s="6">
        <f>Calculations!BL133</f>
        <v>-123.23766907425488</v>
      </c>
      <c r="BM48" s="6">
        <f>Calculations!BM133</f>
        <v>-124.46391400202725</v>
      </c>
      <c r="BN48" s="6">
        <f>Calculations!BN133</f>
        <v>-125.65337158196638</v>
      </c>
      <c r="BO48" s="6">
        <f>Calculations!BO133</f>
        <v>-126.80714543450742</v>
      </c>
      <c r="BP48" s="6">
        <f>Calculations!BP133</f>
        <v>-127.9263060714722</v>
      </c>
      <c r="BQ48" s="6">
        <f>Calculations!BQ133</f>
        <v>-129.01189188932801</v>
      </c>
      <c r="BR48" s="6">
        <f>Calculations!BR133</f>
        <v>-130.06491013264821</v>
      </c>
    </row>
    <row r="49" spans="3:70" outlineLevel="2" x14ac:dyDescent="0.2">
      <c r="C49" s="1" t="s">
        <v>123</v>
      </c>
      <c r="D49" s="1" t="s">
        <v>4</v>
      </c>
      <c r="G49" s="19">
        <f t="shared" si="13"/>
        <v>0</v>
      </c>
      <c r="H49" s="19">
        <f t="shared" si="13"/>
        <v>0</v>
      </c>
      <c r="I49" s="19">
        <f t="shared" si="13"/>
        <v>0</v>
      </c>
      <c r="J49" s="19">
        <f t="shared" si="13"/>
        <v>0</v>
      </c>
      <c r="W49" s="6">
        <f>Calculations!W122</f>
        <v>0</v>
      </c>
      <c r="X49" s="6">
        <f>Calculations!X122</f>
        <v>0</v>
      </c>
      <c r="Y49" s="6">
        <f>Calculations!Y122</f>
        <v>0</v>
      </c>
      <c r="Z49" s="6">
        <f>Calculations!Z122</f>
        <v>0</v>
      </c>
      <c r="AA49" s="6">
        <f>Calculations!AA122</f>
        <v>0</v>
      </c>
      <c r="AB49" s="6">
        <f>Calculations!AB122</f>
        <v>0</v>
      </c>
      <c r="AC49" s="6">
        <f>Calculations!AC122</f>
        <v>0</v>
      </c>
      <c r="AD49" s="6">
        <f>Calculations!AD122</f>
        <v>0</v>
      </c>
      <c r="AE49" s="6">
        <f>Calculations!AE122</f>
        <v>0</v>
      </c>
      <c r="AF49" s="6">
        <f>Calculations!AF122</f>
        <v>0</v>
      </c>
      <c r="AG49" s="6">
        <f>Calculations!AG122</f>
        <v>0</v>
      </c>
      <c r="AH49" s="6">
        <f>Calculations!AH122</f>
        <v>0</v>
      </c>
      <c r="AI49" s="6">
        <f>Calculations!AI122</f>
        <v>0</v>
      </c>
      <c r="AJ49" s="6">
        <f>Calculations!AJ122</f>
        <v>0</v>
      </c>
      <c r="AK49" s="6">
        <f>Calculations!AK122</f>
        <v>0</v>
      </c>
      <c r="AL49" s="6">
        <f>Calculations!AL122</f>
        <v>0</v>
      </c>
      <c r="AM49" s="6">
        <f>Calculations!AM122</f>
        <v>0</v>
      </c>
      <c r="AN49" s="6">
        <f>Calculations!AN122</f>
        <v>0</v>
      </c>
      <c r="AO49" s="6">
        <f>Calculations!AO122</f>
        <v>0</v>
      </c>
      <c r="AP49" s="6">
        <f>Calculations!AP122</f>
        <v>0</v>
      </c>
      <c r="AQ49" s="6">
        <f>Calculations!AQ122</f>
        <v>0</v>
      </c>
      <c r="AR49" s="6">
        <f>Calculations!AR122</f>
        <v>0</v>
      </c>
      <c r="AS49" s="6">
        <f>Calculations!AS122</f>
        <v>0</v>
      </c>
      <c r="AT49" s="6">
        <f>Calculations!AT122</f>
        <v>0</v>
      </c>
      <c r="AU49" s="6">
        <f>Calculations!AU122</f>
        <v>0</v>
      </c>
      <c r="AV49" s="6">
        <f>Calculations!AV122</f>
        <v>0</v>
      </c>
      <c r="AW49" s="6">
        <f>Calculations!AW122</f>
        <v>0</v>
      </c>
      <c r="AX49" s="6">
        <f>Calculations!AX122</f>
        <v>0</v>
      </c>
      <c r="AY49" s="6">
        <f>Calculations!AY122</f>
        <v>0</v>
      </c>
      <c r="AZ49" s="6">
        <f>Calculations!AZ122</f>
        <v>0</v>
      </c>
      <c r="BA49" s="6">
        <f>Calculations!BA122</f>
        <v>0</v>
      </c>
      <c r="BB49" s="6">
        <f>Calculations!BB122</f>
        <v>0</v>
      </c>
      <c r="BC49" s="6">
        <f>Calculations!BC122</f>
        <v>0</v>
      </c>
      <c r="BD49" s="6">
        <f>Calculations!BD122</f>
        <v>0</v>
      </c>
      <c r="BE49" s="6">
        <f>Calculations!BE122</f>
        <v>0</v>
      </c>
      <c r="BF49" s="6">
        <f>Calculations!BF122</f>
        <v>0</v>
      </c>
      <c r="BG49" s="6">
        <f>Calculations!BG122</f>
        <v>0</v>
      </c>
      <c r="BH49" s="6">
        <f>Calculations!BH122</f>
        <v>0</v>
      </c>
      <c r="BI49" s="6">
        <f>Calculations!BI122</f>
        <v>0</v>
      </c>
      <c r="BJ49" s="6">
        <f>Calculations!BJ122</f>
        <v>0</v>
      </c>
      <c r="BK49" s="6">
        <f>Calculations!BK122</f>
        <v>0</v>
      </c>
      <c r="BL49" s="6">
        <f>Calculations!BL122</f>
        <v>0</v>
      </c>
      <c r="BM49" s="6">
        <f>Calculations!BM122</f>
        <v>0</v>
      </c>
      <c r="BN49" s="6">
        <f>Calculations!BN122</f>
        <v>0</v>
      </c>
      <c r="BO49" s="6">
        <f>Calculations!BO122</f>
        <v>0</v>
      </c>
      <c r="BP49" s="6">
        <f>Calculations!BP122</f>
        <v>0</v>
      </c>
      <c r="BQ49" s="6">
        <f>Calculations!BQ122</f>
        <v>0</v>
      </c>
      <c r="BR49" s="6">
        <f>Calculations!BR122</f>
        <v>0</v>
      </c>
    </row>
    <row r="50" spans="3:70" outlineLevel="2" x14ac:dyDescent="0.2">
      <c r="C50" s="1" t="s">
        <v>122</v>
      </c>
      <c r="D50" s="1" t="s">
        <v>4</v>
      </c>
      <c r="G50" s="17">
        <f>SUM(G47:G49)</f>
        <v>-10902.194550059949</v>
      </c>
      <c r="H50" s="17">
        <f>SUM(H47:H49)</f>
        <v>-11419.738835956266</v>
      </c>
      <c r="I50" s="17">
        <f>SUM(I47:I49)</f>
        <v>-11750.878925961648</v>
      </c>
      <c r="J50" s="17">
        <f>SUM(J47:J49)</f>
        <v>-12163.814910132649</v>
      </c>
      <c r="W50" s="17">
        <f t="shared" ref="W50:BR50" si="14">SUM(W47:W49)</f>
        <v>-7199.125</v>
      </c>
      <c r="X50" s="17">
        <f t="shared" si="14"/>
        <v>-10865.9</v>
      </c>
      <c r="Y50" s="17">
        <f t="shared" si="14"/>
        <v>-10870.04675</v>
      </c>
      <c r="Z50" s="17">
        <f t="shared" si="14"/>
        <v>-10874.0690975</v>
      </c>
      <c r="AA50" s="17">
        <f t="shared" si="14"/>
        <v>-10877.970774575</v>
      </c>
      <c r="AB50" s="17">
        <f t="shared" si="14"/>
        <v>-10881.75540133775</v>
      </c>
      <c r="AC50" s="17">
        <f t="shared" si="14"/>
        <v>-10885.426489297617</v>
      </c>
      <c r="AD50" s="17">
        <f t="shared" si="14"/>
        <v>-10888.98744461869</v>
      </c>
      <c r="AE50" s="17">
        <f t="shared" si="14"/>
        <v>-10892.441571280127</v>
      </c>
      <c r="AF50" s="17">
        <f t="shared" si="14"/>
        <v>-10895.792074141724</v>
      </c>
      <c r="AG50" s="17">
        <f t="shared" si="14"/>
        <v>-10899.042061917473</v>
      </c>
      <c r="AH50" s="17">
        <f t="shared" si="14"/>
        <v>-10902.194550059949</v>
      </c>
      <c r="AI50" s="17">
        <f t="shared" si="14"/>
        <v>-11249.506630224816</v>
      </c>
      <c r="AJ50" s="17">
        <f t="shared" si="14"/>
        <v>-11394.556139651406</v>
      </c>
      <c r="AK50" s="17">
        <f t="shared" si="14"/>
        <v>-11397.433330461863</v>
      </c>
      <c r="AL50" s="17">
        <f t="shared" si="14"/>
        <v>-11400.224205548007</v>
      </c>
      <c r="AM50" s="17">
        <f t="shared" si="14"/>
        <v>-11402.931354381568</v>
      </c>
      <c r="AN50" s="17">
        <f t="shared" si="14"/>
        <v>-11405.55728875012</v>
      </c>
      <c r="AO50" s="17">
        <f t="shared" si="14"/>
        <v>-11408.104445087616</v>
      </c>
      <c r="AP50" s="17">
        <f t="shared" si="14"/>
        <v>-11410.575186734988</v>
      </c>
      <c r="AQ50" s="17">
        <f t="shared" si="14"/>
        <v>-11412.971806132939</v>
      </c>
      <c r="AR50" s="17">
        <f t="shared" si="14"/>
        <v>-11415.29652694895</v>
      </c>
      <c r="AS50" s="17">
        <f t="shared" si="14"/>
        <v>-11417.551506140482</v>
      </c>
      <c r="AT50" s="17">
        <f t="shared" si="14"/>
        <v>-11419.738835956266</v>
      </c>
      <c r="AU50" s="17">
        <f t="shared" si="14"/>
        <v>-11640.931379210911</v>
      </c>
      <c r="AV50" s="17">
        <f t="shared" si="14"/>
        <v>-11733.406104501251</v>
      </c>
      <c r="AW50" s="17">
        <f t="shared" si="14"/>
        <v>-11735.402421366214</v>
      </c>
      <c r="AX50" s="17">
        <f t="shared" si="14"/>
        <v>-11737.338848725229</v>
      </c>
      <c r="AY50" s="17">
        <f t="shared" si="14"/>
        <v>-11739.21718326347</v>
      </c>
      <c r="AZ50" s="17">
        <f t="shared" si="14"/>
        <v>-11741.039167765566</v>
      </c>
      <c r="BA50" s="17">
        <f t="shared" si="14"/>
        <v>-11742.8064927326</v>
      </c>
      <c r="BB50" s="17">
        <f t="shared" si="14"/>
        <v>-11744.520797950621</v>
      </c>
      <c r="BC50" s="17">
        <f t="shared" si="14"/>
        <v>-11746.183674012103</v>
      </c>
      <c r="BD50" s="17">
        <f t="shared" si="14"/>
        <v>-11747.79666379174</v>
      </c>
      <c r="BE50" s="17">
        <f t="shared" si="14"/>
        <v>-11749.361263877989</v>
      </c>
      <c r="BF50" s="17">
        <f t="shared" si="14"/>
        <v>-11750.878925961648</v>
      </c>
      <c r="BG50" s="17">
        <f t="shared" si="14"/>
        <v>-12034.0135581828</v>
      </c>
      <c r="BH50" s="17">
        <f t="shared" si="14"/>
        <v>-12151.691526437315</v>
      </c>
      <c r="BI50" s="17">
        <f t="shared" si="14"/>
        <v>-12153.076655644196</v>
      </c>
      <c r="BJ50" s="17">
        <f t="shared" si="14"/>
        <v>-12154.420230974869</v>
      </c>
      <c r="BK50" s="17">
        <f t="shared" si="14"/>
        <v>-12155.723499045624</v>
      </c>
      <c r="BL50" s="17">
        <f t="shared" si="14"/>
        <v>-12156.987669074255</v>
      </c>
      <c r="BM50" s="17">
        <f t="shared" si="14"/>
        <v>-12158.213914002028</v>
      </c>
      <c r="BN50" s="17">
        <f t="shared" si="14"/>
        <v>-12159.403371581966</v>
      </c>
      <c r="BO50" s="17">
        <f t="shared" si="14"/>
        <v>-12160.557145434508</v>
      </c>
      <c r="BP50" s="17">
        <f t="shared" si="14"/>
        <v>-12161.676306071473</v>
      </c>
      <c r="BQ50" s="17">
        <f t="shared" si="14"/>
        <v>-12162.761891889328</v>
      </c>
      <c r="BR50" s="17">
        <f t="shared" si="14"/>
        <v>-12163.814910132649</v>
      </c>
    </row>
    <row r="51" spans="3:70" outlineLevel="2" x14ac:dyDescent="0.2"/>
    <row r="52" spans="3:70" outlineLevel="2" x14ac:dyDescent="0.2">
      <c r="C52" s="1" t="s">
        <v>121</v>
      </c>
      <c r="D52" s="1" t="s">
        <v>4</v>
      </c>
      <c r="G52" s="17">
        <f>G45+G50</f>
        <v>-5390.5024294566601</v>
      </c>
      <c r="H52" s="17">
        <f>H45+H50</f>
        <v>4476.4363918386462</v>
      </c>
      <c r="I52" s="17">
        <f>I45+I50</f>
        <v>17637.83721218662</v>
      </c>
      <c r="J52" s="17">
        <f>J45+J50</f>
        <v>35400.655855244608</v>
      </c>
      <c r="W52" s="17">
        <f t="shared" ref="W52:BR52" si="15">W45+W50</f>
        <v>-9573.25</v>
      </c>
      <c r="X52" s="17">
        <f t="shared" si="15"/>
        <v>-9155.0499999999993</v>
      </c>
      <c r="Y52" s="17">
        <f t="shared" si="15"/>
        <v>-8745.1434999999983</v>
      </c>
      <c r="Z52" s="17">
        <f t="shared" si="15"/>
        <v>-8343.2816949999997</v>
      </c>
      <c r="AA52" s="17">
        <f t="shared" si="15"/>
        <v>-7949.22324415</v>
      </c>
      <c r="AB52" s="17">
        <f t="shared" si="15"/>
        <v>-7562.7340468254997</v>
      </c>
      <c r="AC52" s="17">
        <f t="shared" si="15"/>
        <v>-7183.5870254207339</v>
      </c>
      <c r="AD52" s="17">
        <f t="shared" si="15"/>
        <v>-6811.561914658113</v>
      </c>
      <c r="AE52" s="17">
        <f t="shared" si="15"/>
        <v>-6446.4450572183687</v>
      </c>
      <c r="AF52" s="17">
        <f t="shared" si="15"/>
        <v>-6088.0292055018172</v>
      </c>
      <c r="AG52" s="17">
        <f t="shared" si="15"/>
        <v>-5736.1133293367639</v>
      </c>
      <c r="AH52" s="17">
        <f t="shared" si="15"/>
        <v>-5390.5024294566601</v>
      </c>
      <c r="AI52" s="17">
        <f t="shared" si="15"/>
        <v>-4538.6823565729583</v>
      </c>
      <c r="AJ52" s="17">
        <f t="shared" si="15"/>
        <v>-3692.7946358757699</v>
      </c>
      <c r="AK52" s="17">
        <f t="shared" si="15"/>
        <v>-2852.6612967994952</v>
      </c>
      <c r="AL52" s="17">
        <f t="shared" si="15"/>
        <v>-2018.1097078955081</v>
      </c>
      <c r="AM52" s="17">
        <f t="shared" si="15"/>
        <v>-1188.9724166586402</v>
      </c>
      <c r="AN52" s="17">
        <f t="shared" si="15"/>
        <v>-365.08699415887895</v>
      </c>
      <c r="AO52" s="17">
        <f t="shared" si="15"/>
        <v>453.70411566589064</v>
      </c>
      <c r="AP52" s="17">
        <f t="shared" si="15"/>
        <v>1267.5537421959143</v>
      </c>
      <c r="AQ52" s="17">
        <f t="shared" si="15"/>
        <v>2076.610129930039</v>
      </c>
      <c r="AR52" s="17">
        <f t="shared" si="15"/>
        <v>2881.0170760321398</v>
      </c>
      <c r="AS52" s="17">
        <f t="shared" si="15"/>
        <v>3680.9140637511773</v>
      </c>
      <c r="AT52" s="17">
        <f t="shared" si="15"/>
        <v>4476.4363918386462</v>
      </c>
      <c r="AU52" s="17">
        <f t="shared" si="15"/>
        <v>5593.7403000834838</v>
      </c>
      <c r="AV52" s="17">
        <f t="shared" si="15"/>
        <v>6706.9280910809812</v>
      </c>
      <c r="AW52" s="17">
        <f t="shared" si="15"/>
        <v>7816.1232483485528</v>
      </c>
      <c r="AX52" s="17">
        <f t="shared" si="15"/>
        <v>8921.4455508980955</v>
      </c>
      <c r="AY52" s="17">
        <f t="shared" si="15"/>
        <v>10023.011184371157</v>
      </c>
      <c r="AZ52" s="17">
        <f t="shared" si="15"/>
        <v>11120.932848840019</v>
      </c>
      <c r="BA52" s="17">
        <f t="shared" si="15"/>
        <v>12215.31986337482</v>
      </c>
      <c r="BB52" s="17">
        <f t="shared" si="15"/>
        <v>13306.278267473574</v>
      </c>
      <c r="BC52" s="17">
        <f t="shared" si="15"/>
        <v>14393.910919449369</v>
      </c>
      <c r="BD52" s="17">
        <f t="shared" si="15"/>
        <v>15478.317591865887</v>
      </c>
      <c r="BE52" s="17">
        <f t="shared" si="15"/>
        <v>16559.595064109912</v>
      </c>
      <c r="BF52" s="17">
        <f t="shared" si="15"/>
        <v>17637.83721218662</v>
      </c>
      <c r="BG52" s="17">
        <f t="shared" si="15"/>
        <v>19132.31009582102</v>
      </c>
      <c r="BH52" s="17">
        <f t="shared" si="15"/>
        <v>20623.927042946387</v>
      </c>
      <c r="BI52" s="17">
        <f t="shared" si="15"/>
        <v>22112.773731658002</v>
      </c>
      <c r="BJ52" s="17">
        <f t="shared" si="15"/>
        <v>23598.933269708268</v>
      </c>
      <c r="BK52" s="17">
        <f t="shared" si="15"/>
        <v>25082.486271617014</v>
      </c>
      <c r="BL52" s="17">
        <f t="shared" si="15"/>
        <v>26563.510933468511</v>
      </c>
      <c r="BM52" s="17">
        <f t="shared" si="15"/>
        <v>28042.083105464451</v>
      </c>
      <c r="BN52" s="17">
        <f t="shared" si="15"/>
        <v>29518.276362300516</v>
      </c>
      <c r="BO52" s="17">
        <f t="shared" si="15"/>
        <v>30992.162071431503</v>
      </c>
      <c r="BP52" s="17">
        <f t="shared" si="15"/>
        <v>32463.809459288561</v>
      </c>
      <c r="BQ52" s="17">
        <f t="shared" si="15"/>
        <v>33933.285675509906</v>
      </c>
      <c r="BR52" s="17">
        <f t="shared" si="15"/>
        <v>35400.655855244608</v>
      </c>
    </row>
    <row r="53" spans="3:70" outlineLevel="2" x14ac:dyDescent="0.2"/>
    <row r="54" spans="3:70" outlineLevel="2" x14ac:dyDescent="0.2">
      <c r="C54" s="1" t="s">
        <v>120</v>
      </c>
      <c r="D54" s="1" t="s">
        <v>4</v>
      </c>
      <c r="G54" s="17">
        <f>G52+G41</f>
        <v>29301.615620315242</v>
      </c>
      <c r="H54" s="17">
        <f>H52+H41</f>
        <v>28547.297487424832</v>
      </c>
      <c r="I54" s="17">
        <f>I52+I41</f>
        <v>34339.220305941373</v>
      </c>
      <c r="J54" s="17">
        <f>J52+J41</f>
        <v>46988.782932904694</v>
      </c>
      <c r="W54" s="17">
        <f t="shared" ref="W54:BR54" si="16">W52+W41</f>
        <v>38926.75</v>
      </c>
      <c r="X54" s="17">
        <f t="shared" si="16"/>
        <v>37889.949999999997</v>
      </c>
      <c r="Y54" s="17">
        <f t="shared" si="16"/>
        <v>36888.506500000003</v>
      </c>
      <c r="Z54" s="17">
        <f t="shared" si="16"/>
        <v>35921.358805000003</v>
      </c>
      <c r="AA54" s="17">
        <f t="shared" si="16"/>
        <v>34987.478040850001</v>
      </c>
      <c r="AB54" s="17">
        <f t="shared" si="16"/>
        <v>34085.866199624506</v>
      </c>
      <c r="AC54" s="17">
        <f t="shared" si="16"/>
        <v>33215.555213635773</v>
      </c>
      <c r="AD54" s="17">
        <f t="shared" si="16"/>
        <v>32375.606057226698</v>
      </c>
      <c r="AE54" s="17">
        <f t="shared" si="16"/>
        <v>31565.107875509893</v>
      </c>
      <c r="AF54" s="17">
        <f t="shared" si="16"/>
        <v>30783.177139244599</v>
      </c>
      <c r="AG54" s="17">
        <f t="shared" si="16"/>
        <v>30028.956825067264</v>
      </c>
      <c r="AH54" s="17">
        <f t="shared" si="16"/>
        <v>29301.615620315242</v>
      </c>
      <c r="AI54" s="17">
        <f t="shared" si="16"/>
        <v>29112.672151705789</v>
      </c>
      <c r="AJ54" s="17">
        <f t="shared" si="16"/>
        <v>28949.019237154615</v>
      </c>
      <c r="AK54" s="17">
        <f t="shared" si="16"/>
        <v>28809.898160039978</v>
      </c>
      <c r="AL54" s="17">
        <f t="shared" si="16"/>
        <v>28694.572965238782</v>
      </c>
      <c r="AM54" s="17">
        <f t="shared" si="16"/>
        <v>28602.329776281622</v>
      </c>
      <c r="AN54" s="17">
        <f t="shared" si="16"/>
        <v>28532.476132993175</v>
      </c>
      <c r="AO54" s="17">
        <f t="shared" si="16"/>
        <v>28484.340349003382</v>
      </c>
      <c r="AP54" s="17">
        <f t="shared" si="16"/>
        <v>28457.270888533283</v>
      </c>
      <c r="AQ54" s="17">
        <f t="shared" si="16"/>
        <v>28450.635761877285</v>
      </c>
      <c r="AR54" s="17">
        <f t="shared" si="16"/>
        <v>28463.821939020971</v>
      </c>
      <c r="AS54" s="17">
        <f t="shared" si="16"/>
        <v>28496.23478085034</v>
      </c>
      <c r="AT54" s="17">
        <f t="shared" si="16"/>
        <v>28547.297487424832</v>
      </c>
      <c r="AU54" s="17">
        <f t="shared" si="16"/>
        <v>28942.475562802087</v>
      </c>
      <c r="AV54" s="17">
        <f t="shared" si="16"/>
        <v>29355.201295918021</v>
      </c>
      <c r="AW54" s="17">
        <f t="shared" si="16"/>
        <v>29784.94825704048</v>
      </c>
      <c r="AX54" s="17">
        <f t="shared" si="16"/>
        <v>30231.205809329265</v>
      </c>
      <c r="AY54" s="17">
        <f t="shared" si="16"/>
        <v>30693.478635049392</v>
      </c>
      <c r="AZ54" s="17">
        <f t="shared" si="16"/>
        <v>31171.286275997911</v>
      </c>
      <c r="BA54" s="17">
        <f t="shared" si="16"/>
        <v>31664.162687717973</v>
      </c>
      <c r="BB54" s="17">
        <f t="shared" si="16"/>
        <v>32171.655807086434</v>
      </c>
      <c r="BC54" s="17">
        <f t="shared" si="16"/>
        <v>32693.327132873841</v>
      </c>
      <c r="BD54" s="17">
        <f t="shared" si="16"/>
        <v>33228.751318887626</v>
      </c>
      <c r="BE54" s="17">
        <f t="shared" si="16"/>
        <v>33777.515779320995</v>
      </c>
      <c r="BF54" s="17">
        <f t="shared" si="16"/>
        <v>34339.220305941373</v>
      </c>
      <c r="BG54" s="17">
        <f t="shared" si="16"/>
        <v>35332.651696763125</v>
      </c>
      <c r="BH54" s="17">
        <f t="shared" si="16"/>
        <v>36338.258395860234</v>
      </c>
      <c r="BI54" s="17">
        <f t="shared" si="16"/>
        <v>37355.67514398443</v>
      </c>
      <c r="BJ54" s="17">
        <f t="shared" si="16"/>
        <v>38384.547639664903</v>
      </c>
      <c r="BK54" s="17">
        <f t="shared" si="16"/>
        <v>39424.53221047495</v>
      </c>
      <c r="BL54" s="17">
        <f t="shared" si="16"/>
        <v>40475.295494160709</v>
      </c>
      <c r="BM54" s="17">
        <f t="shared" si="16"/>
        <v>41536.514129335883</v>
      </c>
      <c r="BN54" s="17">
        <f t="shared" si="16"/>
        <v>42607.874455455807</v>
      </c>
      <c r="BO54" s="17">
        <f t="shared" si="16"/>
        <v>43689.072221792128</v>
      </c>
      <c r="BP54" s="17">
        <f t="shared" si="16"/>
        <v>44779.812305138374</v>
      </c>
      <c r="BQ54" s="17">
        <f t="shared" si="16"/>
        <v>45879.808435984218</v>
      </c>
      <c r="BR54" s="17">
        <f t="shared" si="16"/>
        <v>46988.782932904694</v>
      </c>
    </row>
    <row r="55" spans="3:70" outlineLevel="2" x14ac:dyDescent="0.2"/>
    <row r="56" spans="3:70" outlineLevel="2" x14ac:dyDescent="0.2">
      <c r="C56" s="1" t="s">
        <v>55</v>
      </c>
      <c r="G56" s="19">
        <f t="shared" ref="G56:J57" si="17">INDEX($W56:$BR56,MATCH(G$6,$W$6:$BR$6,0))</f>
        <v>1000</v>
      </c>
      <c r="H56" s="19">
        <f t="shared" si="17"/>
        <v>1000</v>
      </c>
      <c r="I56" s="19">
        <f t="shared" si="17"/>
        <v>1000</v>
      </c>
      <c r="J56" s="19">
        <f t="shared" si="17"/>
        <v>1000</v>
      </c>
      <c r="W56" s="6">
        <f>Calculations!W139</f>
        <v>1000</v>
      </c>
      <c r="X56" s="6">
        <f>Calculations!X139</f>
        <v>1000</v>
      </c>
      <c r="Y56" s="6">
        <f>Calculations!Y139</f>
        <v>1000</v>
      </c>
      <c r="Z56" s="6">
        <f>Calculations!Z139</f>
        <v>1000</v>
      </c>
      <c r="AA56" s="6">
        <f>Calculations!AA139</f>
        <v>1000</v>
      </c>
      <c r="AB56" s="6">
        <f>Calculations!AB139</f>
        <v>1000</v>
      </c>
      <c r="AC56" s="6">
        <f>Calculations!AC139</f>
        <v>1000</v>
      </c>
      <c r="AD56" s="6">
        <f>Calculations!AD139</f>
        <v>1000</v>
      </c>
      <c r="AE56" s="6">
        <f>Calculations!AE139</f>
        <v>1000</v>
      </c>
      <c r="AF56" s="6">
        <f>Calculations!AF139</f>
        <v>1000</v>
      </c>
      <c r="AG56" s="6">
        <f>Calculations!AG139</f>
        <v>1000</v>
      </c>
      <c r="AH56" s="6">
        <f>Calculations!AH139</f>
        <v>1000</v>
      </c>
      <c r="AI56" s="6">
        <f>Calculations!AI139</f>
        <v>1000</v>
      </c>
      <c r="AJ56" s="6">
        <f>Calculations!AJ139</f>
        <v>1000</v>
      </c>
      <c r="AK56" s="6">
        <f>Calculations!AK139</f>
        <v>1000</v>
      </c>
      <c r="AL56" s="6">
        <f>Calculations!AL139</f>
        <v>1000</v>
      </c>
      <c r="AM56" s="6">
        <f>Calculations!AM139</f>
        <v>1000</v>
      </c>
      <c r="AN56" s="6">
        <f>Calculations!AN139</f>
        <v>1000</v>
      </c>
      <c r="AO56" s="6">
        <f>Calculations!AO139</f>
        <v>1000</v>
      </c>
      <c r="AP56" s="6">
        <f>Calculations!AP139</f>
        <v>1000</v>
      </c>
      <c r="AQ56" s="6">
        <f>Calculations!AQ139</f>
        <v>1000</v>
      </c>
      <c r="AR56" s="6">
        <f>Calculations!AR139</f>
        <v>1000</v>
      </c>
      <c r="AS56" s="6">
        <f>Calculations!AS139</f>
        <v>1000</v>
      </c>
      <c r="AT56" s="6">
        <f>Calculations!AT139</f>
        <v>1000</v>
      </c>
      <c r="AU56" s="6">
        <f>Calculations!AU139</f>
        <v>1000</v>
      </c>
      <c r="AV56" s="6">
        <f>Calculations!AV139</f>
        <v>1000</v>
      </c>
      <c r="AW56" s="6">
        <f>Calculations!AW139</f>
        <v>1000</v>
      </c>
      <c r="AX56" s="6">
        <f>Calculations!AX139</f>
        <v>1000</v>
      </c>
      <c r="AY56" s="6">
        <f>Calculations!AY139</f>
        <v>1000</v>
      </c>
      <c r="AZ56" s="6">
        <f>Calculations!AZ139</f>
        <v>1000</v>
      </c>
      <c r="BA56" s="6">
        <f>Calculations!BA139</f>
        <v>1000</v>
      </c>
      <c r="BB56" s="6">
        <f>Calculations!BB139</f>
        <v>1000</v>
      </c>
      <c r="BC56" s="6">
        <f>Calculations!BC139</f>
        <v>1000</v>
      </c>
      <c r="BD56" s="6">
        <f>Calculations!BD139</f>
        <v>1000</v>
      </c>
      <c r="BE56" s="6">
        <f>Calculations!BE139</f>
        <v>1000</v>
      </c>
      <c r="BF56" s="6">
        <f>Calculations!BF139</f>
        <v>1000</v>
      </c>
      <c r="BG56" s="6">
        <f>Calculations!BG139</f>
        <v>1000</v>
      </c>
      <c r="BH56" s="6">
        <f>Calculations!BH139</f>
        <v>1000</v>
      </c>
      <c r="BI56" s="6">
        <f>Calculations!BI139</f>
        <v>1000</v>
      </c>
      <c r="BJ56" s="6">
        <f>Calculations!BJ139</f>
        <v>1000</v>
      </c>
      <c r="BK56" s="6">
        <f>Calculations!BK139</f>
        <v>1000</v>
      </c>
      <c r="BL56" s="6">
        <f>Calculations!BL139</f>
        <v>1000</v>
      </c>
      <c r="BM56" s="6">
        <f>Calculations!BM139</f>
        <v>1000</v>
      </c>
      <c r="BN56" s="6">
        <f>Calculations!BN139</f>
        <v>1000</v>
      </c>
      <c r="BO56" s="6">
        <f>Calculations!BO139</f>
        <v>1000</v>
      </c>
      <c r="BP56" s="6">
        <f>Calculations!BP139</f>
        <v>1000</v>
      </c>
      <c r="BQ56" s="6">
        <f>Calculations!BQ139</f>
        <v>1000</v>
      </c>
      <c r="BR56" s="6">
        <f>Calculations!BR139</f>
        <v>1000</v>
      </c>
    </row>
    <row r="57" spans="3:70" outlineLevel="2" x14ac:dyDescent="0.2">
      <c r="C57" s="1" t="s">
        <v>119</v>
      </c>
      <c r="D57" s="1" t="s">
        <v>4</v>
      </c>
      <c r="F57" s="8">
        <v>39000</v>
      </c>
      <c r="G57" s="19">
        <f t="shared" si="17"/>
        <v>28301.615620315231</v>
      </c>
      <c r="H57" s="19">
        <f t="shared" si="17"/>
        <v>27547.297487424814</v>
      </c>
      <c r="I57" s="19">
        <f t="shared" si="17"/>
        <v>33339.220305941351</v>
      </c>
      <c r="J57" s="19">
        <f t="shared" si="17"/>
        <v>45988.782932904687</v>
      </c>
      <c r="W57" s="6">
        <f>Calculations!W146</f>
        <v>37926.75</v>
      </c>
      <c r="X57" s="6">
        <f>Calculations!X146</f>
        <v>36889.949999999997</v>
      </c>
      <c r="Y57" s="6">
        <f>Calculations!Y146</f>
        <v>35888.506499999996</v>
      </c>
      <c r="Z57" s="6">
        <f>Calculations!Z146</f>
        <v>34921.358804999996</v>
      </c>
      <c r="AA57" s="6">
        <f>Calculations!AA146</f>
        <v>33987.478040849994</v>
      </c>
      <c r="AB57" s="6">
        <f>Calculations!AB146</f>
        <v>33085.866199624492</v>
      </c>
      <c r="AC57" s="6">
        <f>Calculations!AC146</f>
        <v>32215.555213635758</v>
      </c>
      <c r="AD57" s="6">
        <f>Calculations!AD146</f>
        <v>31375.606057226687</v>
      </c>
      <c r="AE57" s="6">
        <f>Calculations!AE146</f>
        <v>30565.107875509886</v>
      </c>
      <c r="AF57" s="6">
        <f>Calculations!AF146</f>
        <v>29783.177139244588</v>
      </c>
      <c r="AG57" s="6">
        <f>Calculations!AG146</f>
        <v>29028.956825067249</v>
      </c>
      <c r="AH57" s="6">
        <f>Calculations!AH146</f>
        <v>28301.615620315231</v>
      </c>
      <c r="AI57" s="6">
        <f>Calculations!AI146</f>
        <v>28112.672151705774</v>
      </c>
      <c r="AJ57" s="6">
        <f>Calculations!AJ146</f>
        <v>27949.0192371546</v>
      </c>
      <c r="AK57" s="6">
        <f>Calculations!AK146</f>
        <v>27809.898160039964</v>
      </c>
      <c r="AL57" s="6">
        <f>Calculations!AL146</f>
        <v>27694.572965238767</v>
      </c>
      <c r="AM57" s="6">
        <f>Calculations!AM146</f>
        <v>27602.329776281604</v>
      </c>
      <c r="AN57" s="6">
        <f>Calculations!AN146</f>
        <v>27532.476132993157</v>
      </c>
      <c r="AO57" s="6">
        <f>Calculations!AO146</f>
        <v>27484.340349003363</v>
      </c>
      <c r="AP57" s="6">
        <f>Calculations!AP146</f>
        <v>27457.270888533265</v>
      </c>
      <c r="AQ57" s="6">
        <f>Calculations!AQ146</f>
        <v>27450.635761877267</v>
      </c>
      <c r="AR57" s="6">
        <f>Calculations!AR146</f>
        <v>27463.821939020949</v>
      </c>
      <c r="AS57" s="6">
        <f>Calculations!AS146</f>
        <v>27496.234780850322</v>
      </c>
      <c r="AT57" s="6">
        <f>Calculations!AT146</f>
        <v>27547.297487424814</v>
      </c>
      <c r="AU57" s="6">
        <f>Calculations!AU146</f>
        <v>27942.475562802068</v>
      </c>
      <c r="AV57" s="6">
        <f>Calculations!AV146</f>
        <v>28355.201295918007</v>
      </c>
      <c r="AW57" s="6">
        <f>Calculations!AW146</f>
        <v>28784.948257040465</v>
      </c>
      <c r="AX57" s="6">
        <f>Calculations!AX146</f>
        <v>29231.205809329251</v>
      </c>
      <c r="AY57" s="6">
        <f>Calculations!AY146</f>
        <v>29693.478635049374</v>
      </c>
      <c r="AZ57" s="6">
        <f>Calculations!AZ146</f>
        <v>30171.286275997893</v>
      </c>
      <c r="BA57" s="6">
        <f>Calculations!BA146</f>
        <v>30664.162687717955</v>
      </c>
      <c r="BB57" s="6">
        <f>Calculations!BB146</f>
        <v>31171.655807086416</v>
      </c>
      <c r="BC57" s="6">
        <f>Calculations!BC146</f>
        <v>31693.327132873823</v>
      </c>
      <c r="BD57" s="6">
        <f>Calculations!BD146</f>
        <v>32228.751318887607</v>
      </c>
      <c r="BE57" s="6">
        <f>Calculations!BE146</f>
        <v>32777.51577932098</v>
      </c>
      <c r="BF57" s="6">
        <f>Calculations!BF146</f>
        <v>33339.220305941351</v>
      </c>
      <c r="BG57" s="6">
        <f>Calculations!BG146</f>
        <v>34332.651696763111</v>
      </c>
      <c r="BH57" s="6">
        <f>Calculations!BH146</f>
        <v>35338.258395860219</v>
      </c>
      <c r="BI57" s="6">
        <f>Calculations!BI146</f>
        <v>36355.675143984416</v>
      </c>
      <c r="BJ57" s="6">
        <f>Calculations!BJ146</f>
        <v>37384.547639664881</v>
      </c>
      <c r="BK57" s="6">
        <f>Calculations!BK146</f>
        <v>38424.532210474936</v>
      </c>
      <c r="BL57" s="6">
        <f>Calculations!BL146</f>
        <v>39475.295494160688</v>
      </c>
      <c r="BM57" s="6">
        <f>Calculations!BM146</f>
        <v>40536.514129335868</v>
      </c>
      <c r="BN57" s="6">
        <f>Calculations!BN146</f>
        <v>41607.874455455792</v>
      </c>
      <c r="BO57" s="6">
        <f>Calculations!BO146</f>
        <v>42689.072221792121</v>
      </c>
      <c r="BP57" s="6">
        <f>Calculations!BP146</f>
        <v>43779.812305138359</v>
      </c>
      <c r="BQ57" s="6">
        <f>Calculations!BQ146</f>
        <v>44879.808435984211</v>
      </c>
      <c r="BR57" s="6">
        <f>Calculations!BR146</f>
        <v>45988.782932904687</v>
      </c>
    </row>
    <row r="58" spans="3:70" outlineLevel="2" x14ac:dyDescent="0.2">
      <c r="C58" s="1" t="s">
        <v>118</v>
      </c>
      <c r="D58" s="1" t="s">
        <v>4</v>
      </c>
      <c r="G58" s="17">
        <f>SUM(G56:G57)</f>
        <v>29301.615620315231</v>
      </c>
      <c r="H58" s="17">
        <f>SUM(H56:H57)</f>
        <v>28547.297487424814</v>
      </c>
      <c r="I58" s="17">
        <f>SUM(I56:I57)</f>
        <v>34339.220305941351</v>
      </c>
      <c r="J58" s="17">
        <f>SUM(J56:J57)</f>
        <v>46988.782932904687</v>
      </c>
      <c r="W58" s="17">
        <f t="shared" ref="W58:BR58" si="18">SUM(W56:W57)</f>
        <v>38926.75</v>
      </c>
      <c r="X58" s="17">
        <f t="shared" si="18"/>
        <v>37889.949999999997</v>
      </c>
      <c r="Y58" s="17">
        <f t="shared" si="18"/>
        <v>36888.506499999996</v>
      </c>
      <c r="Z58" s="17">
        <f t="shared" si="18"/>
        <v>35921.358804999996</v>
      </c>
      <c r="AA58" s="17">
        <f t="shared" si="18"/>
        <v>34987.478040849994</v>
      </c>
      <c r="AB58" s="17">
        <f t="shared" si="18"/>
        <v>34085.866199624492</v>
      </c>
      <c r="AC58" s="17">
        <f t="shared" si="18"/>
        <v>33215.555213635758</v>
      </c>
      <c r="AD58" s="17">
        <f t="shared" si="18"/>
        <v>32375.606057226687</v>
      </c>
      <c r="AE58" s="17">
        <f t="shared" si="18"/>
        <v>31565.107875509886</v>
      </c>
      <c r="AF58" s="17">
        <f t="shared" si="18"/>
        <v>30783.177139244588</v>
      </c>
      <c r="AG58" s="17">
        <f t="shared" si="18"/>
        <v>30028.956825067249</v>
      </c>
      <c r="AH58" s="17">
        <f t="shared" si="18"/>
        <v>29301.615620315231</v>
      </c>
      <c r="AI58" s="17">
        <f t="shared" si="18"/>
        <v>29112.672151705774</v>
      </c>
      <c r="AJ58" s="17">
        <f t="shared" si="18"/>
        <v>28949.0192371546</v>
      </c>
      <c r="AK58" s="17">
        <f t="shared" si="18"/>
        <v>28809.898160039964</v>
      </c>
      <c r="AL58" s="17">
        <f t="shared" si="18"/>
        <v>28694.572965238767</v>
      </c>
      <c r="AM58" s="17">
        <f t="shared" si="18"/>
        <v>28602.329776281604</v>
      </c>
      <c r="AN58" s="17">
        <f t="shared" si="18"/>
        <v>28532.476132993157</v>
      </c>
      <c r="AO58" s="17">
        <f t="shared" si="18"/>
        <v>28484.340349003363</v>
      </c>
      <c r="AP58" s="17">
        <f t="shared" si="18"/>
        <v>28457.270888533265</v>
      </c>
      <c r="AQ58" s="17">
        <f t="shared" si="18"/>
        <v>28450.635761877267</v>
      </c>
      <c r="AR58" s="17">
        <f t="shared" si="18"/>
        <v>28463.821939020949</v>
      </c>
      <c r="AS58" s="17">
        <f t="shared" si="18"/>
        <v>28496.234780850322</v>
      </c>
      <c r="AT58" s="17">
        <f t="shared" si="18"/>
        <v>28547.297487424814</v>
      </c>
      <c r="AU58" s="17">
        <f t="shared" si="18"/>
        <v>28942.475562802068</v>
      </c>
      <c r="AV58" s="17">
        <f t="shared" si="18"/>
        <v>29355.201295918007</v>
      </c>
      <c r="AW58" s="17">
        <f t="shared" si="18"/>
        <v>29784.948257040465</v>
      </c>
      <c r="AX58" s="17">
        <f t="shared" si="18"/>
        <v>30231.205809329251</v>
      </c>
      <c r="AY58" s="17">
        <f t="shared" si="18"/>
        <v>30693.478635049374</v>
      </c>
      <c r="AZ58" s="17">
        <f t="shared" si="18"/>
        <v>31171.286275997893</v>
      </c>
      <c r="BA58" s="17">
        <f t="shared" si="18"/>
        <v>31664.162687717955</v>
      </c>
      <c r="BB58" s="17">
        <f t="shared" si="18"/>
        <v>32171.655807086416</v>
      </c>
      <c r="BC58" s="17">
        <f t="shared" si="18"/>
        <v>32693.327132873823</v>
      </c>
      <c r="BD58" s="17">
        <f t="shared" si="18"/>
        <v>33228.751318887604</v>
      </c>
      <c r="BE58" s="17">
        <f t="shared" si="18"/>
        <v>33777.51577932098</v>
      </c>
      <c r="BF58" s="17">
        <f t="shared" si="18"/>
        <v>34339.220305941351</v>
      </c>
      <c r="BG58" s="17">
        <f t="shared" si="18"/>
        <v>35332.651696763111</v>
      </c>
      <c r="BH58" s="17">
        <f t="shared" si="18"/>
        <v>36338.258395860219</v>
      </c>
      <c r="BI58" s="17">
        <f t="shared" si="18"/>
        <v>37355.675143984416</v>
      </c>
      <c r="BJ58" s="17">
        <f t="shared" si="18"/>
        <v>38384.547639664881</v>
      </c>
      <c r="BK58" s="17">
        <f t="shared" si="18"/>
        <v>39424.532210474936</v>
      </c>
      <c r="BL58" s="17">
        <f t="shared" si="18"/>
        <v>40475.295494160688</v>
      </c>
      <c r="BM58" s="17">
        <f t="shared" si="18"/>
        <v>41536.514129335868</v>
      </c>
      <c r="BN58" s="17">
        <f t="shared" si="18"/>
        <v>42607.874455455792</v>
      </c>
      <c r="BO58" s="17">
        <f t="shared" si="18"/>
        <v>43689.072221792121</v>
      </c>
      <c r="BP58" s="17">
        <f t="shared" si="18"/>
        <v>44779.812305138359</v>
      </c>
      <c r="BQ58" s="17">
        <f t="shared" si="18"/>
        <v>45879.808435984211</v>
      </c>
      <c r="BR58" s="17">
        <f t="shared" si="18"/>
        <v>46988.782932904687</v>
      </c>
    </row>
    <row r="59" spans="3:70" outlineLevel="2" x14ac:dyDescent="0.2"/>
    <row r="60" spans="3:70" s="7" customFormat="1" outlineLevel="1" x14ac:dyDescent="0.2">
      <c r="C60" s="7" t="s">
        <v>117</v>
      </c>
    </row>
    <row r="61" spans="3:70" outlineLevel="2" x14ac:dyDescent="0.2"/>
    <row r="62" spans="3:70" outlineLevel="2" x14ac:dyDescent="0.2">
      <c r="C62" s="1" t="s">
        <v>116</v>
      </c>
      <c r="D62" s="1" t="s">
        <v>4</v>
      </c>
      <c r="G62" s="19">
        <f t="shared" ref="G62:J67" si="19">SUMIF($W$4:$BR$4,G$4,$W62:$BR62)</f>
        <v>87500</v>
      </c>
      <c r="H62" s="19">
        <f t="shared" si="19"/>
        <v>100083.33333333334</v>
      </c>
      <c r="I62" s="19">
        <f t="shared" si="19"/>
        <v>107416.66666666666</v>
      </c>
      <c r="J62" s="19">
        <f t="shared" si="19"/>
        <v>116250</v>
      </c>
      <c r="W62" s="6">
        <f>-Calculations!W92</f>
        <v>5000</v>
      </c>
      <c r="X62" s="6">
        <f>-Calculations!X92</f>
        <v>7500</v>
      </c>
      <c r="Y62" s="6">
        <f>-Calculations!Y92</f>
        <v>7500</v>
      </c>
      <c r="Z62" s="6">
        <f>-Calculations!Z92</f>
        <v>7500</v>
      </c>
      <c r="AA62" s="6">
        <f>-Calculations!AA92</f>
        <v>7500</v>
      </c>
      <c r="AB62" s="6">
        <f>-Calculations!AB92</f>
        <v>7500</v>
      </c>
      <c r="AC62" s="6">
        <f>-Calculations!AC92</f>
        <v>7500</v>
      </c>
      <c r="AD62" s="6">
        <f>-Calculations!AD92</f>
        <v>7500</v>
      </c>
      <c r="AE62" s="6">
        <f>-Calculations!AE92</f>
        <v>7500</v>
      </c>
      <c r="AF62" s="6">
        <f>-Calculations!AF92</f>
        <v>7500</v>
      </c>
      <c r="AG62" s="6">
        <f>-Calculations!AG92</f>
        <v>7500</v>
      </c>
      <c r="AH62" s="6">
        <f>-Calculations!AH92</f>
        <v>7500</v>
      </c>
      <c r="AI62" s="6">
        <f>-Calculations!AI92</f>
        <v>7500</v>
      </c>
      <c r="AJ62" s="6">
        <f>-Calculations!AJ92</f>
        <v>8416.6666666666661</v>
      </c>
      <c r="AK62" s="6">
        <f>-Calculations!AK92</f>
        <v>8416.6666666666661</v>
      </c>
      <c r="AL62" s="6">
        <f>-Calculations!AL92</f>
        <v>8416.6666666666661</v>
      </c>
      <c r="AM62" s="6">
        <f>-Calculations!AM92</f>
        <v>8416.6666666666661</v>
      </c>
      <c r="AN62" s="6">
        <f>-Calculations!AN92</f>
        <v>8416.6666666666661</v>
      </c>
      <c r="AO62" s="6">
        <f>-Calculations!AO92</f>
        <v>8416.6666666666661</v>
      </c>
      <c r="AP62" s="6">
        <f>-Calculations!AP92</f>
        <v>8416.6666666666661</v>
      </c>
      <c r="AQ62" s="6">
        <f>-Calculations!AQ92</f>
        <v>8416.6666666666661</v>
      </c>
      <c r="AR62" s="6">
        <f>-Calculations!AR92</f>
        <v>8416.6666666666661</v>
      </c>
      <c r="AS62" s="6">
        <f>-Calculations!AS92</f>
        <v>8416.6666666666661</v>
      </c>
      <c r="AT62" s="6">
        <f>-Calculations!AT92</f>
        <v>8416.6666666666661</v>
      </c>
      <c r="AU62" s="6">
        <f>-Calculations!AU92</f>
        <v>8416.6666666666642</v>
      </c>
      <c r="AV62" s="6">
        <f>-Calculations!AV92</f>
        <v>9000</v>
      </c>
      <c r="AW62" s="6">
        <f>-Calculations!AW92</f>
        <v>9000</v>
      </c>
      <c r="AX62" s="6">
        <f>-Calculations!AX92</f>
        <v>9000</v>
      </c>
      <c r="AY62" s="6">
        <f>-Calculations!AY92</f>
        <v>9000</v>
      </c>
      <c r="AZ62" s="6">
        <f>-Calculations!AZ92</f>
        <v>9000</v>
      </c>
      <c r="BA62" s="6">
        <f>-Calculations!BA92</f>
        <v>9000</v>
      </c>
      <c r="BB62" s="6">
        <f>-Calculations!BB92</f>
        <v>9000</v>
      </c>
      <c r="BC62" s="6">
        <f>-Calculations!BC92</f>
        <v>9000</v>
      </c>
      <c r="BD62" s="6">
        <f>-Calculations!BD92</f>
        <v>9000</v>
      </c>
      <c r="BE62" s="6">
        <f>-Calculations!BE92</f>
        <v>9000</v>
      </c>
      <c r="BF62" s="6">
        <f>-Calculations!BF92</f>
        <v>9000</v>
      </c>
      <c r="BG62" s="6">
        <f>-Calculations!BG92</f>
        <v>9000</v>
      </c>
      <c r="BH62" s="6">
        <f>-Calculations!BH92</f>
        <v>9750</v>
      </c>
      <c r="BI62" s="6">
        <f>-Calculations!BI92</f>
        <v>9750</v>
      </c>
      <c r="BJ62" s="6">
        <f>-Calculations!BJ92</f>
        <v>9750</v>
      </c>
      <c r="BK62" s="6">
        <f>-Calculations!BK92</f>
        <v>9750</v>
      </c>
      <c r="BL62" s="6">
        <f>-Calculations!BL92</f>
        <v>9750</v>
      </c>
      <c r="BM62" s="6">
        <f>-Calculations!BM92</f>
        <v>9750</v>
      </c>
      <c r="BN62" s="6">
        <f>-Calculations!BN92</f>
        <v>9750</v>
      </c>
      <c r="BO62" s="6">
        <f>-Calculations!BO92</f>
        <v>9750</v>
      </c>
      <c r="BP62" s="6">
        <f>-Calculations!BP92</f>
        <v>9750</v>
      </c>
      <c r="BQ62" s="6">
        <f>-Calculations!BQ92</f>
        <v>9750</v>
      </c>
      <c r="BR62" s="6">
        <f>-Calculations!BR92</f>
        <v>9750</v>
      </c>
    </row>
    <row r="63" spans="3:70" outlineLevel="2" x14ac:dyDescent="0.2">
      <c r="C63" s="1" t="s">
        <v>115</v>
      </c>
      <c r="D63" s="1" t="s">
        <v>4</v>
      </c>
      <c r="G63" s="19">
        <f t="shared" si="19"/>
        <v>-86912.5</v>
      </c>
      <c r="H63" s="19">
        <f t="shared" si="19"/>
        <v>-90883.749999999942</v>
      </c>
      <c r="I63" s="19">
        <f t="shared" si="19"/>
        <v>-93208.75</v>
      </c>
      <c r="J63" s="19">
        <f t="shared" si="19"/>
        <v>-95921.25</v>
      </c>
      <c r="W63" s="6">
        <f>-Calculations!W103</f>
        <v>-10000</v>
      </c>
      <c r="X63" s="6">
        <f>-Calculations!X103</f>
        <v>-3662.5</v>
      </c>
      <c r="Y63" s="6">
        <f>-Calculations!Y103</f>
        <v>-7325</v>
      </c>
      <c r="Z63" s="6">
        <f>-Calculations!Z103</f>
        <v>-7325</v>
      </c>
      <c r="AA63" s="6">
        <f>-Calculations!AA103</f>
        <v>-7325</v>
      </c>
      <c r="AB63" s="6">
        <f>-Calculations!AB103</f>
        <v>-7325</v>
      </c>
      <c r="AC63" s="6">
        <f>-Calculations!AC103</f>
        <v>-7325</v>
      </c>
      <c r="AD63" s="6">
        <f>-Calculations!AD103</f>
        <v>-7325</v>
      </c>
      <c r="AE63" s="6">
        <f>-Calculations!AE103</f>
        <v>-7325</v>
      </c>
      <c r="AF63" s="6">
        <f>-Calculations!AF103</f>
        <v>-7325</v>
      </c>
      <c r="AG63" s="6">
        <f>-Calculations!AG103</f>
        <v>-7325</v>
      </c>
      <c r="AH63" s="6">
        <f>-Calculations!AH103</f>
        <v>-7325</v>
      </c>
      <c r="AI63" s="6">
        <f>-Calculations!AI103</f>
        <v>-7324.9999999999982</v>
      </c>
      <c r="AJ63" s="6">
        <f>-Calculations!AJ103</f>
        <v>-7467.0833333333321</v>
      </c>
      <c r="AK63" s="6">
        <f>-Calculations!AK103</f>
        <v>-7609.1666666666642</v>
      </c>
      <c r="AL63" s="6">
        <f>-Calculations!AL103</f>
        <v>-7609.1666666666642</v>
      </c>
      <c r="AM63" s="6">
        <f>-Calculations!AM103</f>
        <v>-7609.1666666666642</v>
      </c>
      <c r="AN63" s="6">
        <f>-Calculations!AN103</f>
        <v>-7609.1666666666642</v>
      </c>
      <c r="AO63" s="6">
        <f>-Calculations!AO103</f>
        <v>-7609.1666666666642</v>
      </c>
      <c r="AP63" s="6">
        <f>-Calculations!AP103</f>
        <v>-7609.1666666666642</v>
      </c>
      <c r="AQ63" s="6">
        <f>-Calculations!AQ103</f>
        <v>-7609.1666666666642</v>
      </c>
      <c r="AR63" s="6">
        <f>-Calculations!AR103</f>
        <v>-7609.1666666666642</v>
      </c>
      <c r="AS63" s="6">
        <f>-Calculations!AS103</f>
        <v>-7609.1666666666642</v>
      </c>
      <c r="AT63" s="6">
        <f>-Calculations!AT103</f>
        <v>-7609.1666666666642</v>
      </c>
      <c r="AU63" s="6">
        <f>-Calculations!AU103</f>
        <v>-7609.1666666666679</v>
      </c>
      <c r="AV63" s="6">
        <f>-Calculations!AV103</f>
        <v>-7699.5833333333321</v>
      </c>
      <c r="AW63" s="6">
        <f>-Calculations!AW103</f>
        <v>-7790</v>
      </c>
      <c r="AX63" s="6">
        <f>-Calculations!AX103</f>
        <v>-7790</v>
      </c>
      <c r="AY63" s="6">
        <f>-Calculations!AY103</f>
        <v>-7790</v>
      </c>
      <c r="AZ63" s="6">
        <f>-Calculations!AZ103</f>
        <v>-7790</v>
      </c>
      <c r="BA63" s="6">
        <f>-Calculations!BA103</f>
        <v>-7790</v>
      </c>
      <c r="BB63" s="6">
        <f>-Calculations!BB103</f>
        <v>-7790</v>
      </c>
      <c r="BC63" s="6">
        <f>-Calculations!BC103</f>
        <v>-7790</v>
      </c>
      <c r="BD63" s="6">
        <f>-Calculations!BD103</f>
        <v>-7790</v>
      </c>
      <c r="BE63" s="6">
        <f>-Calculations!BE103</f>
        <v>-7790</v>
      </c>
      <c r="BF63" s="6">
        <f>-Calculations!BF103</f>
        <v>-7790</v>
      </c>
      <c r="BG63" s="6">
        <f>-Calculations!BG103</f>
        <v>-7790</v>
      </c>
      <c r="BH63" s="6">
        <f>-Calculations!BH103</f>
        <v>-7906.25</v>
      </c>
      <c r="BI63" s="6">
        <f>-Calculations!BI103</f>
        <v>-8022.5</v>
      </c>
      <c r="BJ63" s="6">
        <f>-Calculations!BJ103</f>
        <v>-8022.5</v>
      </c>
      <c r="BK63" s="6">
        <f>-Calculations!BK103</f>
        <v>-8022.5</v>
      </c>
      <c r="BL63" s="6">
        <f>-Calculations!BL103</f>
        <v>-8022.5</v>
      </c>
      <c r="BM63" s="6">
        <f>-Calculations!BM103</f>
        <v>-8022.5</v>
      </c>
      <c r="BN63" s="6">
        <f>-Calculations!BN103</f>
        <v>-8022.5</v>
      </c>
      <c r="BO63" s="6">
        <f>-Calculations!BO103</f>
        <v>-8022.5</v>
      </c>
      <c r="BP63" s="6">
        <f>-Calculations!BP103</f>
        <v>-8022.5</v>
      </c>
      <c r="BQ63" s="6">
        <f>-Calculations!BQ103</f>
        <v>-8022.5</v>
      </c>
      <c r="BR63" s="6">
        <f>-Calculations!BR103</f>
        <v>-8022.5</v>
      </c>
    </row>
    <row r="64" spans="3:70" outlineLevel="2" x14ac:dyDescent="0.2">
      <c r="C64" s="1" t="s">
        <v>114</v>
      </c>
      <c r="D64" s="1" t="s">
        <v>4</v>
      </c>
      <c r="G64" s="19">
        <f t="shared" si="19"/>
        <v>0</v>
      </c>
      <c r="H64" s="19">
        <f t="shared" si="19"/>
        <v>0</v>
      </c>
      <c r="I64" s="19">
        <f t="shared" si="19"/>
        <v>0</v>
      </c>
      <c r="J64" s="19">
        <f t="shared" si="19"/>
        <v>0</v>
      </c>
      <c r="W64" s="6">
        <f>-Calculations!W80</f>
        <v>0</v>
      </c>
      <c r="X64" s="6">
        <f>-Calculations!X80</f>
        <v>0</v>
      </c>
      <c r="Y64" s="6">
        <f>-Calculations!Y80</f>
        <v>0</v>
      </c>
      <c r="Z64" s="6">
        <f>-Calculations!Z80</f>
        <v>0</v>
      </c>
      <c r="AA64" s="6">
        <f>-Calculations!AA80</f>
        <v>0</v>
      </c>
      <c r="AB64" s="6">
        <f>-Calculations!AB80</f>
        <v>0</v>
      </c>
      <c r="AC64" s="6">
        <f>-Calculations!AC80</f>
        <v>0</v>
      </c>
      <c r="AD64" s="6">
        <f>-Calculations!AD80</f>
        <v>0</v>
      </c>
      <c r="AE64" s="6">
        <f>-Calculations!AE80</f>
        <v>0</v>
      </c>
      <c r="AF64" s="6">
        <f>-Calculations!AF80</f>
        <v>0</v>
      </c>
      <c r="AG64" s="6">
        <f>-Calculations!AG80</f>
        <v>0</v>
      </c>
      <c r="AH64" s="6">
        <f>-Calculations!AH80</f>
        <v>0</v>
      </c>
      <c r="AI64" s="6">
        <f>-Calculations!AI80</f>
        <v>0</v>
      </c>
      <c r="AJ64" s="6">
        <f>-Calculations!AJ80</f>
        <v>0</v>
      </c>
      <c r="AK64" s="6">
        <f>-Calculations!AK80</f>
        <v>0</v>
      </c>
      <c r="AL64" s="6">
        <f>-Calculations!AL80</f>
        <v>0</v>
      </c>
      <c r="AM64" s="6">
        <f>-Calculations!AM80</f>
        <v>0</v>
      </c>
      <c r="AN64" s="6">
        <f>-Calculations!AN80</f>
        <v>0</v>
      </c>
      <c r="AO64" s="6">
        <f>-Calculations!AO80</f>
        <v>0</v>
      </c>
      <c r="AP64" s="6">
        <f>-Calculations!AP80</f>
        <v>0</v>
      </c>
      <c r="AQ64" s="6">
        <f>-Calculations!AQ80</f>
        <v>0</v>
      </c>
      <c r="AR64" s="6">
        <f>-Calculations!AR80</f>
        <v>0</v>
      </c>
      <c r="AS64" s="6">
        <f>-Calculations!AS80</f>
        <v>0</v>
      </c>
      <c r="AT64" s="6">
        <f>-Calculations!AT80</f>
        <v>0</v>
      </c>
      <c r="AU64" s="6">
        <f>-Calculations!AU80</f>
        <v>0</v>
      </c>
      <c r="AV64" s="6">
        <f>-Calculations!AV80</f>
        <v>0</v>
      </c>
      <c r="AW64" s="6">
        <f>-Calculations!AW80</f>
        <v>0</v>
      </c>
      <c r="AX64" s="6">
        <f>-Calculations!AX80</f>
        <v>0</v>
      </c>
      <c r="AY64" s="6">
        <f>-Calculations!AY80</f>
        <v>0</v>
      </c>
      <c r="AZ64" s="6">
        <f>-Calculations!AZ80</f>
        <v>0</v>
      </c>
      <c r="BA64" s="6">
        <f>-Calculations!BA80</f>
        <v>0</v>
      </c>
      <c r="BB64" s="6">
        <f>-Calculations!BB80</f>
        <v>0</v>
      </c>
      <c r="BC64" s="6">
        <f>-Calculations!BC80</f>
        <v>0</v>
      </c>
      <c r="BD64" s="6">
        <f>-Calculations!BD80</f>
        <v>0</v>
      </c>
      <c r="BE64" s="6">
        <f>-Calculations!BE80</f>
        <v>0</v>
      </c>
      <c r="BF64" s="6">
        <f>-Calculations!BF80</f>
        <v>0</v>
      </c>
      <c r="BG64" s="6">
        <f>-Calculations!BG80</f>
        <v>0</v>
      </c>
      <c r="BH64" s="6">
        <f>-Calculations!BH80</f>
        <v>0</v>
      </c>
      <c r="BI64" s="6">
        <f>-Calculations!BI80</f>
        <v>0</v>
      </c>
      <c r="BJ64" s="6">
        <f>-Calculations!BJ80</f>
        <v>0</v>
      </c>
      <c r="BK64" s="6">
        <f>-Calculations!BK80</f>
        <v>0</v>
      </c>
      <c r="BL64" s="6">
        <f>-Calculations!BL80</f>
        <v>0</v>
      </c>
      <c r="BM64" s="6">
        <f>-Calculations!BM80</f>
        <v>0</v>
      </c>
      <c r="BN64" s="6">
        <f>-Calculations!BN80</f>
        <v>0</v>
      </c>
      <c r="BO64" s="6">
        <f>-Calculations!BO80</f>
        <v>0</v>
      </c>
      <c r="BP64" s="6">
        <f>-Calculations!BP80</f>
        <v>0</v>
      </c>
      <c r="BQ64" s="6">
        <f>-Calculations!BQ80</f>
        <v>0</v>
      </c>
      <c r="BR64" s="6">
        <f>-Calculations!BR80</f>
        <v>0</v>
      </c>
    </row>
    <row r="65" spans="1:70" outlineLevel="2" x14ac:dyDescent="0.2">
      <c r="C65" s="1" t="s">
        <v>113</v>
      </c>
      <c r="D65" s="1" t="s">
        <v>4</v>
      </c>
      <c r="G65" s="19">
        <f t="shared" si="19"/>
        <v>0</v>
      </c>
      <c r="H65" s="19">
        <f t="shared" si="19"/>
        <v>0</v>
      </c>
      <c r="I65" s="19">
        <f t="shared" si="19"/>
        <v>0</v>
      </c>
      <c r="J65" s="19">
        <f t="shared" si="19"/>
        <v>0</v>
      </c>
      <c r="W65" s="6">
        <f>-SUM(Calculations!W118,Calculations!W119,Calculations!W121)</f>
        <v>0</v>
      </c>
      <c r="X65" s="6">
        <f>-SUM(Calculations!X118,Calculations!X119,Calculations!X121)</f>
        <v>0</v>
      </c>
      <c r="Y65" s="6">
        <f>-SUM(Calculations!Y118,Calculations!Y119,Calculations!Y121)</f>
        <v>0</v>
      </c>
      <c r="Z65" s="6">
        <f>-SUM(Calculations!Z118,Calculations!Z119,Calculations!Z121)</f>
        <v>0</v>
      </c>
      <c r="AA65" s="6">
        <f>-SUM(Calculations!AA118,Calculations!AA119,Calculations!AA121)</f>
        <v>0</v>
      </c>
      <c r="AB65" s="6">
        <f>-SUM(Calculations!AB118,Calculations!AB119,Calculations!AB121)</f>
        <v>0</v>
      </c>
      <c r="AC65" s="6">
        <f>-SUM(Calculations!AC118,Calculations!AC119,Calculations!AC121)</f>
        <v>0</v>
      </c>
      <c r="AD65" s="6">
        <f>-SUM(Calculations!AD118,Calculations!AD119,Calculations!AD121)</f>
        <v>0</v>
      </c>
      <c r="AE65" s="6">
        <f>-SUM(Calculations!AE118,Calculations!AE119,Calculations!AE121)</f>
        <v>0</v>
      </c>
      <c r="AF65" s="6">
        <f>-SUM(Calculations!AF118,Calculations!AF119,Calculations!AF121)</f>
        <v>0</v>
      </c>
      <c r="AG65" s="6">
        <f>-SUM(Calculations!AG118,Calculations!AG119,Calculations!AG121)</f>
        <v>0</v>
      </c>
      <c r="AH65" s="6">
        <f>-SUM(Calculations!AH118,Calculations!AH119,Calculations!AH121)</f>
        <v>0</v>
      </c>
      <c r="AI65" s="6">
        <f>-SUM(Calculations!AI118,Calculations!AI119,Calculations!AI121)</f>
        <v>0</v>
      </c>
      <c r="AJ65" s="6">
        <f>-SUM(Calculations!AJ118,Calculations!AJ119,Calculations!AJ121)</f>
        <v>0</v>
      </c>
      <c r="AK65" s="6">
        <f>-SUM(Calculations!AK118,Calculations!AK119,Calculations!AK121)</f>
        <v>0</v>
      </c>
      <c r="AL65" s="6">
        <f>-SUM(Calculations!AL118,Calculations!AL119,Calculations!AL121)</f>
        <v>0</v>
      </c>
      <c r="AM65" s="6">
        <f>-SUM(Calculations!AM118,Calculations!AM119,Calculations!AM121)</f>
        <v>0</v>
      </c>
      <c r="AN65" s="6">
        <f>-SUM(Calculations!AN118,Calculations!AN119,Calculations!AN121)</f>
        <v>0</v>
      </c>
      <c r="AO65" s="6">
        <f>-SUM(Calculations!AO118,Calculations!AO119,Calculations!AO121)</f>
        <v>0</v>
      </c>
      <c r="AP65" s="6">
        <f>-SUM(Calculations!AP118,Calculations!AP119,Calculations!AP121)</f>
        <v>0</v>
      </c>
      <c r="AQ65" s="6">
        <f>-SUM(Calculations!AQ118,Calculations!AQ119,Calculations!AQ121)</f>
        <v>0</v>
      </c>
      <c r="AR65" s="6">
        <f>-SUM(Calculations!AR118,Calculations!AR119,Calculations!AR121)</f>
        <v>0</v>
      </c>
      <c r="AS65" s="6">
        <f>-SUM(Calculations!AS118,Calculations!AS119,Calculations!AS121)</f>
        <v>0</v>
      </c>
      <c r="AT65" s="6">
        <f>-SUM(Calculations!AT118,Calculations!AT119,Calculations!AT121)</f>
        <v>0</v>
      </c>
      <c r="AU65" s="6">
        <f>-SUM(Calculations!AU118,Calculations!AU119,Calculations!AU121)</f>
        <v>0</v>
      </c>
      <c r="AV65" s="6">
        <f>-SUM(Calculations!AV118,Calculations!AV119,Calculations!AV121)</f>
        <v>0</v>
      </c>
      <c r="AW65" s="6">
        <f>-SUM(Calculations!AW118,Calculations!AW119,Calculations!AW121)</f>
        <v>0</v>
      </c>
      <c r="AX65" s="6">
        <f>-SUM(Calculations!AX118,Calculations!AX119,Calculations!AX121)</f>
        <v>0</v>
      </c>
      <c r="AY65" s="6">
        <f>-SUM(Calculations!AY118,Calculations!AY119,Calculations!AY121)</f>
        <v>0</v>
      </c>
      <c r="AZ65" s="6">
        <f>-SUM(Calculations!AZ118,Calculations!AZ119,Calculations!AZ121)</f>
        <v>0</v>
      </c>
      <c r="BA65" s="6">
        <f>-SUM(Calculations!BA118,Calculations!BA119,Calculations!BA121)</f>
        <v>0</v>
      </c>
      <c r="BB65" s="6">
        <f>-SUM(Calculations!BB118,Calculations!BB119,Calculations!BB121)</f>
        <v>0</v>
      </c>
      <c r="BC65" s="6">
        <f>-SUM(Calculations!BC118,Calculations!BC119,Calculations!BC121)</f>
        <v>0</v>
      </c>
      <c r="BD65" s="6">
        <f>-SUM(Calculations!BD118,Calculations!BD119,Calculations!BD121)</f>
        <v>0</v>
      </c>
      <c r="BE65" s="6">
        <f>-SUM(Calculations!BE118,Calculations!BE119,Calculations!BE121)</f>
        <v>0</v>
      </c>
      <c r="BF65" s="6">
        <f>-SUM(Calculations!BF118,Calculations!BF119,Calculations!BF121)</f>
        <v>0</v>
      </c>
      <c r="BG65" s="6">
        <f>-SUM(Calculations!BG118,Calculations!BG119,Calculations!BG121)</f>
        <v>0</v>
      </c>
      <c r="BH65" s="6">
        <f>-SUM(Calculations!BH118,Calculations!BH119,Calculations!BH121)</f>
        <v>0</v>
      </c>
      <c r="BI65" s="6">
        <f>-SUM(Calculations!BI118,Calculations!BI119,Calculations!BI121)</f>
        <v>0</v>
      </c>
      <c r="BJ65" s="6">
        <f>-SUM(Calculations!BJ118,Calculations!BJ119,Calculations!BJ121)</f>
        <v>0</v>
      </c>
      <c r="BK65" s="6">
        <f>-SUM(Calculations!BK118,Calculations!BK119,Calculations!BK121)</f>
        <v>0</v>
      </c>
      <c r="BL65" s="6">
        <f>-SUM(Calculations!BL118,Calculations!BL119,Calculations!BL121)</f>
        <v>0</v>
      </c>
      <c r="BM65" s="6">
        <f>-SUM(Calculations!BM118,Calculations!BM119,Calculations!BM121)</f>
        <v>0</v>
      </c>
      <c r="BN65" s="6">
        <f>-SUM(Calculations!BN118,Calculations!BN119,Calculations!BN121)</f>
        <v>0</v>
      </c>
      <c r="BO65" s="6">
        <f>-SUM(Calculations!BO118,Calculations!BO119,Calculations!BO121)</f>
        <v>0</v>
      </c>
      <c r="BP65" s="6">
        <f>-SUM(Calculations!BP118,Calculations!BP119,Calculations!BP121)</f>
        <v>0</v>
      </c>
      <c r="BQ65" s="6">
        <f>-SUM(Calculations!BQ118,Calculations!BQ119,Calculations!BQ121)</f>
        <v>0</v>
      </c>
      <c r="BR65" s="6">
        <f>-SUM(Calculations!BR118,Calculations!BR119,Calculations!BR121)</f>
        <v>0</v>
      </c>
    </row>
    <row r="66" spans="1:70" outlineLevel="2" x14ac:dyDescent="0.2">
      <c r="C66" s="1" t="s">
        <v>112</v>
      </c>
      <c r="D66" s="1" t="s">
        <v>4</v>
      </c>
      <c r="G66" s="19">
        <f t="shared" si="19"/>
        <v>-2575.8078793967125</v>
      </c>
      <c r="H66" s="19">
        <f t="shared" si="19"/>
        <v>268.23310719160497</v>
      </c>
      <c r="I66" s="19">
        <f t="shared" si="19"/>
        <v>-1298.7090896466473</v>
      </c>
      <c r="J66" s="19">
        <f t="shared" si="19"/>
        <v>-2902.9953727710144</v>
      </c>
      <c r="W66" s="6">
        <f>-Calculations!W132</f>
        <v>-4874.125</v>
      </c>
      <c r="X66" s="6">
        <f>-Calculations!X132</f>
        <v>247.47499999999999</v>
      </c>
      <c r="Y66" s="6">
        <f>-Calculations!Y132</f>
        <v>239.05324999999999</v>
      </c>
      <c r="Z66" s="6">
        <f>-Calculations!Z132</f>
        <v>230.88415249999997</v>
      </c>
      <c r="AA66" s="6">
        <f>-Calculations!AA132</f>
        <v>222.96012792499994</v>
      </c>
      <c r="AB66" s="6">
        <f>-Calculations!AB132</f>
        <v>215.27382408725006</v>
      </c>
      <c r="AC66" s="6">
        <f>-Calculations!AC132</f>
        <v>207.81810936463251</v>
      </c>
      <c r="AD66" s="6">
        <f>-Calculations!AD132</f>
        <v>200.58606608369357</v>
      </c>
      <c r="AE66" s="6">
        <f>-Calculations!AE132</f>
        <v>193.57098410118277</v>
      </c>
      <c r="AF66" s="6">
        <f>-Calculations!AF132</f>
        <v>186.76635457814726</v>
      </c>
      <c r="AG66" s="6">
        <f>-Calculations!AG132</f>
        <v>180.16586394080284</v>
      </c>
      <c r="AH66" s="6">
        <f>-Calculations!AH132</f>
        <v>173.76338802257874</v>
      </c>
      <c r="AI66" s="6">
        <f>-Calculations!AI132</f>
        <v>107.4654863819014</v>
      </c>
      <c r="AJ66" s="6">
        <f>-Calculations!AJ132</f>
        <v>41.353896790444367</v>
      </c>
      <c r="AK66" s="6">
        <f>-Calculations!AK132</f>
        <v>35.510529886731014</v>
      </c>
      <c r="AL66" s="6">
        <f>-Calculations!AL132</f>
        <v>29.842463990129083</v>
      </c>
      <c r="AM66" s="6">
        <f>-Calculations!AM132</f>
        <v>24.3444400704252</v>
      </c>
      <c r="AN66" s="6">
        <f>-Calculations!AN132</f>
        <v>19.011356868312454</v>
      </c>
      <c r="AO66" s="6">
        <f>-Calculations!AO132</f>
        <v>13.838266162263091</v>
      </c>
      <c r="AP66" s="6">
        <f>-Calculations!AP132</f>
        <v>8.8203681773951992</v>
      </c>
      <c r="AQ66" s="6">
        <f>-Calculations!AQ132</f>
        <v>3.9530071320733433</v>
      </c>
      <c r="AR66" s="6">
        <f>-Calculations!AR132</f>
        <v>-0.76833308188885385</v>
      </c>
      <c r="AS66" s="6">
        <f>-Calculations!AS132</f>
        <v>-5.348033089432187</v>
      </c>
      <c r="AT66" s="6">
        <f>-Calculations!AT132</f>
        <v>-9.7903420967492227</v>
      </c>
      <c r="AU66" s="6">
        <f>-Calculations!AU132</f>
        <v>-52.336881833846753</v>
      </c>
      <c r="AV66" s="6">
        <f>-Calculations!AV132</f>
        <v>-94.754150378831355</v>
      </c>
      <c r="AW66" s="6">
        <f>-Calculations!AW132</f>
        <v>-98.808525867466443</v>
      </c>
      <c r="AX66" s="6">
        <f>-Calculations!AX132</f>
        <v>-102.74127009144244</v>
      </c>
      <c r="AY66" s="6">
        <f>-Calculations!AY132</f>
        <v>-106.55603198869917</v>
      </c>
      <c r="AZ66" s="6">
        <f>-Calculations!AZ132</f>
        <v>-110.2563510290382</v>
      </c>
      <c r="BA66" s="6">
        <f>-Calculations!BA132</f>
        <v>-113.84566049816706</v>
      </c>
      <c r="BB66" s="6">
        <f>-Calculations!BB132</f>
        <v>-117.32729068322203</v>
      </c>
      <c r="BC66" s="6">
        <f>-Calculations!BC132</f>
        <v>-120.70447196272536</v>
      </c>
      <c r="BD66" s="6">
        <f>-Calculations!BD132</f>
        <v>-123.98033780384361</v>
      </c>
      <c r="BE66" s="6">
        <f>-Calculations!BE132</f>
        <v>-127.15792766972831</v>
      </c>
      <c r="BF66" s="6">
        <f>-Calculations!BF132</f>
        <v>-130.24018983963646</v>
      </c>
      <c r="BG66" s="6">
        <f>-Calculations!BG132</f>
        <v>-182.39248414444739</v>
      </c>
      <c r="BH66" s="6">
        <f>-Calculations!BH132</f>
        <v>-234.45508462011398</v>
      </c>
      <c r="BI66" s="6">
        <f>-Calculations!BI132</f>
        <v>-237.26818208151053</v>
      </c>
      <c r="BJ66" s="6">
        <f>-Calculations!BJ132</f>
        <v>-239.99688661906521</v>
      </c>
      <c r="BK66" s="6">
        <f>-Calculations!BK132</f>
        <v>-242.64373002049331</v>
      </c>
      <c r="BL66" s="6">
        <f>-Calculations!BL132</f>
        <v>-245.21116811987849</v>
      </c>
      <c r="BM66" s="6">
        <f>-Calculations!BM132</f>
        <v>-247.70158307628213</v>
      </c>
      <c r="BN66" s="6">
        <f>-Calculations!BN132</f>
        <v>-250.11728558399369</v>
      </c>
      <c r="BO66" s="6">
        <f>-Calculations!BO132</f>
        <v>-252.4605170164738</v>
      </c>
      <c r="BP66" s="6">
        <f>-Calculations!BP132</f>
        <v>-254.73345150597964</v>
      </c>
      <c r="BQ66" s="6">
        <f>-Calculations!BQ132</f>
        <v>-256.93819796080027</v>
      </c>
      <c r="BR66" s="6">
        <f>-Calculations!BR132</f>
        <v>-259.07680202197622</v>
      </c>
    </row>
    <row r="67" spans="1:70" outlineLevel="2" x14ac:dyDescent="0.2">
      <c r="C67" s="1" t="s">
        <v>111</v>
      </c>
      <c r="D67" s="1" t="s">
        <v>4</v>
      </c>
      <c r="G67" s="19">
        <f t="shared" si="19"/>
        <v>0</v>
      </c>
      <c r="H67" s="19">
        <f t="shared" si="19"/>
        <v>0</v>
      </c>
      <c r="I67" s="19">
        <f t="shared" si="19"/>
        <v>0</v>
      </c>
      <c r="J67" s="19">
        <f t="shared" si="19"/>
        <v>0</v>
      </c>
      <c r="W67" s="6">
        <f>Calculations!W138</f>
        <v>0</v>
      </c>
      <c r="X67" s="6">
        <f>Calculations!X138</f>
        <v>0</v>
      </c>
      <c r="Y67" s="6">
        <f>Calculations!Y138</f>
        <v>0</v>
      </c>
      <c r="Z67" s="6">
        <f>Calculations!Z138</f>
        <v>0</v>
      </c>
      <c r="AA67" s="6">
        <f>Calculations!AA138</f>
        <v>0</v>
      </c>
      <c r="AB67" s="6">
        <f>Calculations!AB138</f>
        <v>0</v>
      </c>
      <c r="AC67" s="6">
        <f>Calculations!AC138</f>
        <v>0</v>
      </c>
      <c r="AD67" s="6">
        <f>Calculations!AD138</f>
        <v>0</v>
      </c>
      <c r="AE67" s="6">
        <f>Calculations!AE138</f>
        <v>0</v>
      </c>
      <c r="AF67" s="6">
        <f>Calculations!AF138</f>
        <v>0</v>
      </c>
      <c r="AG67" s="6">
        <f>Calculations!AG138</f>
        <v>0</v>
      </c>
      <c r="AH67" s="6">
        <f>Calculations!AH138</f>
        <v>0</v>
      </c>
      <c r="AI67" s="6">
        <f>Calculations!AI138</f>
        <v>0</v>
      </c>
      <c r="AJ67" s="6">
        <f>Calculations!AJ138</f>
        <v>0</v>
      </c>
      <c r="AK67" s="6">
        <f>Calculations!AK138</f>
        <v>0</v>
      </c>
      <c r="AL67" s="6">
        <f>Calculations!AL138</f>
        <v>0</v>
      </c>
      <c r="AM67" s="6">
        <f>Calculations!AM138</f>
        <v>0</v>
      </c>
      <c r="AN67" s="6">
        <f>Calculations!AN138</f>
        <v>0</v>
      </c>
      <c r="AO67" s="6">
        <f>Calculations!AO138</f>
        <v>0</v>
      </c>
      <c r="AP67" s="6">
        <f>Calculations!AP138</f>
        <v>0</v>
      </c>
      <c r="AQ67" s="6">
        <f>Calculations!AQ138</f>
        <v>0</v>
      </c>
      <c r="AR67" s="6">
        <f>Calculations!AR138</f>
        <v>0</v>
      </c>
      <c r="AS67" s="6">
        <f>Calculations!AS138</f>
        <v>0</v>
      </c>
      <c r="AT67" s="6">
        <f>Calculations!AT138</f>
        <v>0</v>
      </c>
      <c r="AU67" s="6">
        <f>Calculations!AU138</f>
        <v>0</v>
      </c>
      <c r="AV67" s="6">
        <f>Calculations!AV138</f>
        <v>0</v>
      </c>
      <c r="AW67" s="6">
        <f>Calculations!AW138</f>
        <v>0</v>
      </c>
      <c r="AX67" s="6">
        <f>Calculations!AX138</f>
        <v>0</v>
      </c>
      <c r="AY67" s="6">
        <f>Calculations!AY138</f>
        <v>0</v>
      </c>
      <c r="AZ67" s="6">
        <f>Calculations!AZ138</f>
        <v>0</v>
      </c>
      <c r="BA67" s="6">
        <f>Calculations!BA138</f>
        <v>0</v>
      </c>
      <c r="BB67" s="6">
        <f>Calculations!BB138</f>
        <v>0</v>
      </c>
      <c r="BC67" s="6">
        <f>Calculations!BC138</f>
        <v>0</v>
      </c>
      <c r="BD67" s="6">
        <f>Calculations!BD138</f>
        <v>0</v>
      </c>
      <c r="BE67" s="6">
        <f>Calculations!BE138</f>
        <v>0</v>
      </c>
      <c r="BF67" s="6">
        <f>Calculations!BF138</f>
        <v>0</v>
      </c>
      <c r="BG67" s="6">
        <f>Calculations!BG138</f>
        <v>0</v>
      </c>
      <c r="BH67" s="6">
        <f>Calculations!BH138</f>
        <v>0</v>
      </c>
      <c r="BI67" s="6">
        <f>Calculations!BI138</f>
        <v>0</v>
      </c>
      <c r="BJ67" s="6">
        <f>Calculations!BJ138</f>
        <v>0</v>
      </c>
      <c r="BK67" s="6">
        <f>Calculations!BK138</f>
        <v>0</v>
      </c>
      <c r="BL67" s="6">
        <f>Calculations!BL138</f>
        <v>0</v>
      </c>
      <c r="BM67" s="6">
        <f>Calculations!BM138</f>
        <v>0</v>
      </c>
      <c r="BN67" s="6">
        <f>Calculations!BN138</f>
        <v>0</v>
      </c>
      <c r="BO67" s="6">
        <f>Calculations!BO138</f>
        <v>0</v>
      </c>
      <c r="BP67" s="6">
        <f>Calculations!BP138</f>
        <v>0</v>
      </c>
      <c r="BQ67" s="6">
        <f>Calculations!BQ138</f>
        <v>0</v>
      </c>
      <c r="BR67" s="6">
        <f>Calculations!BR138</f>
        <v>0</v>
      </c>
    </row>
    <row r="68" spans="1:70" outlineLevel="2" x14ac:dyDescent="0.2">
      <c r="C68" s="1" t="s">
        <v>110</v>
      </c>
      <c r="D68" s="1" t="s">
        <v>4</v>
      </c>
      <c r="G68" s="17">
        <f>SUM(G62:G67)</f>
        <v>-1988.3078793967125</v>
      </c>
      <c r="H68" s="17">
        <f>SUM(H62:H67)</f>
        <v>9467.8164405250063</v>
      </c>
      <c r="I68" s="17">
        <f>SUM(I62:I67)</f>
        <v>12909.20757702001</v>
      </c>
      <c r="J68" s="17">
        <f>SUM(J62:J67)</f>
        <v>17425.754627228984</v>
      </c>
      <c r="W68" s="17">
        <f t="shared" ref="W68:BR68" si="20">SUM(W62:W67)</f>
        <v>-9874.125</v>
      </c>
      <c r="X68" s="17">
        <f t="shared" si="20"/>
        <v>4084.9749999999999</v>
      </c>
      <c r="Y68" s="17">
        <f t="shared" si="20"/>
        <v>414.05324999999999</v>
      </c>
      <c r="Z68" s="17">
        <f t="shared" si="20"/>
        <v>405.88415249999997</v>
      </c>
      <c r="AA68" s="17">
        <f t="shared" si="20"/>
        <v>397.96012792499994</v>
      </c>
      <c r="AB68" s="17">
        <f t="shared" si="20"/>
        <v>390.27382408725009</v>
      </c>
      <c r="AC68" s="17">
        <f t="shared" si="20"/>
        <v>382.81810936463251</v>
      </c>
      <c r="AD68" s="17">
        <f t="shared" si="20"/>
        <v>375.58606608369359</v>
      </c>
      <c r="AE68" s="17">
        <f t="shared" si="20"/>
        <v>368.57098410118277</v>
      </c>
      <c r="AF68" s="17">
        <f t="shared" si="20"/>
        <v>361.76635457814723</v>
      </c>
      <c r="AG68" s="17">
        <f t="shared" si="20"/>
        <v>355.16586394080286</v>
      </c>
      <c r="AH68" s="17">
        <f t="shared" si="20"/>
        <v>348.76338802257874</v>
      </c>
      <c r="AI68" s="17">
        <f t="shared" si="20"/>
        <v>282.46548638190325</v>
      </c>
      <c r="AJ68" s="17">
        <f t="shared" si="20"/>
        <v>990.93723012377836</v>
      </c>
      <c r="AK68" s="17">
        <f t="shared" si="20"/>
        <v>843.0105298867328</v>
      </c>
      <c r="AL68" s="17">
        <f t="shared" si="20"/>
        <v>837.34246399013091</v>
      </c>
      <c r="AM68" s="17">
        <f t="shared" si="20"/>
        <v>831.84444007042703</v>
      </c>
      <c r="AN68" s="17">
        <f t="shared" si="20"/>
        <v>826.51135686831424</v>
      </c>
      <c r="AO68" s="17">
        <f t="shared" si="20"/>
        <v>821.33826616226486</v>
      </c>
      <c r="AP68" s="17">
        <f t="shared" si="20"/>
        <v>816.32036817739697</v>
      </c>
      <c r="AQ68" s="17">
        <f t="shared" si="20"/>
        <v>811.45300713207519</v>
      </c>
      <c r="AR68" s="17">
        <f t="shared" si="20"/>
        <v>806.73166691811298</v>
      </c>
      <c r="AS68" s="17">
        <f t="shared" si="20"/>
        <v>802.15196691056963</v>
      </c>
      <c r="AT68" s="17">
        <f t="shared" si="20"/>
        <v>797.70965790325261</v>
      </c>
      <c r="AU68" s="17">
        <f t="shared" si="20"/>
        <v>755.16311816614962</v>
      </c>
      <c r="AV68" s="17">
        <f t="shared" si="20"/>
        <v>1205.6625162878365</v>
      </c>
      <c r="AW68" s="17">
        <f t="shared" si="20"/>
        <v>1111.1914741325336</v>
      </c>
      <c r="AX68" s="17">
        <f t="shared" si="20"/>
        <v>1107.2587299085576</v>
      </c>
      <c r="AY68" s="17">
        <f t="shared" si="20"/>
        <v>1103.4439680113007</v>
      </c>
      <c r="AZ68" s="17">
        <f t="shared" si="20"/>
        <v>1099.7436489709619</v>
      </c>
      <c r="BA68" s="17">
        <f t="shared" si="20"/>
        <v>1096.154339501833</v>
      </c>
      <c r="BB68" s="17">
        <f t="shared" si="20"/>
        <v>1092.6727093167779</v>
      </c>
      <c r="BC68" s="17">
        <f t="shared" si="20"/>
        <v>1089.2955280372746</v>
      </c>
      <c r="BD68" s="17">
        <f t="shared" si="20"/>
        <v>1086.0196621961563</v>
      </c>
      <c r="BE68" s="17">
        <f t="shared" si="20"/>
        <v>1082.8420723302718</v>
      </c>
      <c r="BF68" s="17">
        <f t="shared" si="20"/>
        <v>1079.7598101603635</v>
      </c>
      <c r="BG68" s="17">
        <f t="shared" si="20"/>
        <v>1027.6075158555527</v>
      </c>
      <c r="BH68" s="17">
        <f t="shared" si="20"/>
        <v>1609.2949153798861</v>
      </c>
      <c r="BI68" s="17">
        <f t="shared" si="20"/>
        <v>1490.2318179184895</v>
      </c>
      <c r="BJ68" s="17">
        <f t="shared" si="20"/>
        <v>1487.5031133809348</v>
      </c>
      <c r="BK68" s="17">
        <f t="shared" si="20"/>
        <v>1484.8562699795066</v>
      </c>
      <c r="BL68" s="17">
        <f t="shared" si="20"/>
        <v>1482.2888318801215</v>
      </c>
      <c r="BM68" s="17">
        <f t="shared" si="20"/>
        <v>1479.7984169237179</v>
      </c>
      <c r="BN68" s="17">
        <f t="shared" si="20"/>
        <v>1477.3827144160064</v>
      </c>
      <c r="BO68" s="17">
        <f t="shared" si="20"/>
        <v>1475.0394829835261</v>
      </c>
      <c r="BP68" s="17">
        <f t="shared" si="20"/>
        <v>1472.7665484940203</v>
      </c>
      <c r="BQ68" s="17">
        <f t="shared" si="20"/>
        <v>1470.5618020391998</v>
      </c>
      <c r="BR68" s="17">
        <f t="shared" si="20"/>
        <v>1468.4231979780238</v>
      </c>
    </row>
    <row r="69" spans="1:70" outlineLevel="2" x14ac:dyDescent="0.2"/>
    <row r="70" spans="1:70" outlineLevel="2" x14ac:dyDescent="0.2">
      <c r="C70" s="1" t="s">
        <v>109</v>
      </c>
      <c r="D70" s="1" t="s">
        <v>4</v>
      </c>
      <c r="G70" s="6">
        <f>F71</f>
        <v>0</v>
      </c>
      <c r="H70" s="6">
        <f>G71</f>
        <v>-1988.3078793967125</v>
      </c>
      <c r="I70" s="6">
        <f>H71</f>
        <v>7479.5085611282939</v>
      </c>
      <c r="J70" s="6">
        <f>I71</f>
        <v>20388.716138148302</v>
      </c>
      <c r="W70" s="6">
        <f t="shared" ref="W70:BR70" si="21">V71</f>
        <v>0</v>
      </c>
      <c r="X70" s="6">
        <f t="shared" si="21"/>
        <v>-9874.125</v>
      </c>
      <c r="Y70" s="6">
        <f t="shared" si="21"/>
        <v>-5789.15</v>
      </c>
      <c r="Z70" s="6">
        <f t="shared" si="21"/>
        <v>-5375.0967499999997</v>
      </c>
      <c r="AA70" s="6">
        <f t="shared" si="21"/>
        <v>-4969.2125974999999</v>
      </c>
      <c r="AB70" s="6">
        <f t="shared" si="21"/>
        <v>-4571.2524695749999</v>
      </c>
      <c r="AC70" s="6">
        <f t="shared" si="21"/>
        <v>-4180.9786454877494</v>
      </c>
      <c r="AD70" s="6">
        <f t="shared" si="21"/>
        <v>-3798.1605361231168</v>
      </c>
      <c r="AE70" s="6">
        <f t="shared" si="21"/>
        <v>-3422.5744700394234</v>
      </c>
      <c r="AF70" s="6">
        <f t="shared" si="21"/>
        <v>-3054.0034859382408</v>
      </c>
      <c r="AG70" s="6">
        <f t="shared" si="21"/>
        <v>-2692.2371313600934</v>
      </c>
      <c r="AH70" s="6">
        <f t="shared" si="21"/>
        <v>-2337.0712674192905</v>
      </c>
      <c r="AI70" s="6">
        <f t="shared" si="21"/>
        <v>-1988.3078793967118</v>
      </c>
      <c r="AJ70" s="6">
        <f t="shared" si="21"/>
        <v>-1705.8423930148085</v>
      </c>
      <c r="AK70" s="6">
        <f t="shared" si="21"/>
        <v>-714.90516289103016</v>
      </c>
      <c r="AL70" s="6">
        <f t="shared" si="21"/>
        <v>128.10536699570264</v>
      </c>
      <c r="AM70" s="6">
        <f t="shared" si="21"/>
        <v>965.44783098583355</v>
      </c>
      <c r="AN70" s="6">
        <f t="shared" si="21"/>
        <v>1797.2922710562607</v>
      </c>
      <c r="AO70" s="6">
        <f t="shared" si="21"/>
        <v>2623.8036279245748</v>
      </c>
      <c r="AP70" s="6">
        <f t="shared" si="21"/>
        <v>3445.1418940868398</v>
      </c>
      <c r="AQ70" s="6">
        <f t="shared" si="21"/>
        <v>4261.4622622642364</v>
      </c>
      <c r="AR70" s="6">
        <f t="shared" si="21"/>
        <v>5072.9152693963115</v>
      </c>
      <c r="AS70" s="6">
        <f t="shared" si="21"/>
        <v>5879.6469363144242</v>
      </c>
      <c r="AT70" s="6">
        <f t="shared" si="21"/>
        <v>6681.7989032249934</v>
      </c>
      <c r="AU70" s="6">
        <f t="shared" si="21"/>
        <v>7479.5085611282457</v>
      </c>
      <c r="AV70" s="6">
        <f t="shared" si="21"/>
        <v>8234.6716792943953</v>
      </c>
      <c r="AW70" s="6">
        <f t="shared" si="21"/>
        <v>9440.3341955822325</v>
      </c>
      <c r="AX70" s="6">
        <f t="shared" si="21"/>
        <v>10551.525669714767</v>
      </c>
      <c r="AY70" s="6">
        <f t="shared" si="21"/>
        <v>11658.784399623324</v>
      </c>
      <c r="AZ70" s="6">
        <f t="shared" si="21"/>
        <v>12762.228367634625</v>
      </c>
      <c r="BA70" s="6">
        <f t="shared" si="21"/>
        <v>13861.972016605587</v>
      </c>
      <c r="BB70" s="6">
        <f t="shared" si="21"/>
        <v>14958.126356107419</v>
      </c>
      <c r="BC70" s="6">
        <f t="shared" si="21"/>
        <v>16050.799065424197</v>
      </c>
      <c r="BD70" s="6">
        <f t="shared" si="21"/>
        <v>17140.094593461472</v>
      </c>
      <c r="BE70" s="6">
        <f t="shared" si="21"/>
        <v>18226.114255657627</v>
      </c>
      <c r="BF70" s="6">
        <f t="shared" si="21"/>
        <v>19308.9563279879</v>
      </c>
      <c r="BG70" s="6">
        <f t="shared" si="21"/>
        <v>20388.716138148266</v>
      </c>
      <c r="BH70" s="6">
        <f t="shared" si="21"/>
        <v>21416.32365400382</v>
      </c>
      <c r="BI70" s="6">
        <f t="shared" si="21"/>
        <v>23025.618569383707</v>
      </c>
      <c r="BJ70" s="6">
        <f t="shared" si="21"/>
        <v>24515.850387302198</v>
      </c>
      <c r="BK70" s="6">
        <f t="shared" si="21"/>
        <v>26003.353500683133</v>
      </c>
      <c r="BL70" s="6">
        <f t="shared" si="21"/>
        <v>27488.209770662641</v>
      </c>
      <c r="BM70" s="6">
        <f t="shared" si="21"/>
        <v>28970.498602542764</v>
      </c>
      <c r="BN70" s="6">
        <f t="shared" si="21"/>
        <v>30450.297019466481</v>
      </c>
      <c r="BO70" s="6">
        <f t="shared" si="21"/>
        <v>31927.679733882487</v>
      </c>
      <c r="BP70" s="6">
        <f t="shared" si="21"/>
        <v>33402.719216866011</v>
      </c>
      <c r="BQ70" s="6">
        <f t="shared" si="21"/>
        <v>34875.485765360034</v>
      </c>
      <c r="BR70" s="6">
        <f t="shared" si="21"/>
        <v>36346.047567399233</v>
      </c>
    </row>
    <row r="71" spans="1:70" outlineLevel="2" x14ac:dyDescent="0.2">
      <c r="C71" s="1" t="s">
        <v>108</v>
      </c>
      <c r="D71" s="1" t="s">
        <v>4</v>
      </c>
      <c r="F71" s="6">
        <f>F44</f>
        <v>0</v>
      </c>
      <c r="G71" s="17">
        <f>G68+G70</f>
        <v>-1988.3078793967125</v>
      </c>
      <c r="H71" s="17">
        <f>H68+H70</f>
        <v>7479.5085611282939</v>
      </c>
      <c r="I71" s="17">
        <f>I68+I70</f>
        <v>20388.716138148302</v>
      </c>
      <c r="J71" s="17">
        <f>J68+J70</f>
        <v>37814.470765377286</v>
      </c>
      <c r="W71" s="17">
        <f t="shared" ref="W71:BR71" si="22">W68+W70</f>
        <v>-9874.125</v>
      </c>
      <c r="X71" s="17">
        <f t="shared" si="22"/>
        <v>-5789.15</v>
      </c>
      <c r="Y71" s="17">
        <f t="shared" si="22"/>
        <v>-5375.0967499999997</v>
      </c>
      <c r="Z71" s="17">
        <f t="shared" si="22"/>
        <v>-4969.2125974999999</v>
      </c>
      <c r="AA71" s="17">
        <f t="shared" si="22"/>
        <v>-4571.2524695749999</v>
      </c>
      <c r="AB71" s="17">
        <f t="shared" si="22"/>
        <v>-4180.9786454877494</v>
      </c>
      <c r="AC71" s="17">
        <f t="shared" si="22"/>
        <v>-3798.1605361231168</v>
      </c>
      <c r="AD71" s="17">
        <f t="shared" si="22"/>
        <v>-3422.5744700394234</v>
      </c>
      <c r="AE71" s="17">
        <f t="shared" si="22"/>
        <v>-3054.0034859382408</v>
      </c>
      <c r="AF71" s="17">
        <f t="shared" si="22"/>
        <v>-2692.2371313600934</v>
      </c>
      <c r="AG71" s="17">
        <f t="shared" si="22"/>
        <v>-2337.0712674192905</v>
      </c>
      <c r="AH71" s="17">
        <f t="shared" si="22"/>
        <v>-1988.3078793967118</v>
      </c>
      <c r="AI71" s="17">
        <f t="shared" si="22"/>
        <v>-1705.8423930148085</v>
      </c>
      <c r="AJ71" s="17">
        <f t="shared" si="22"/>
        <v>-714.90516289103016</v>
      </c>
      <c r="AK71" s="17">
        <f t="shared" si="22"/>
        <v>128.10536699570264</v>
      </c>
      <c r="AL71" s="17">
        <f t="shared" si="22"/>
        <v>965.44783098583355</v>
      </c>
      <c r="AM71" s="17">
        <f t="shared" si="22"/>
        <v>1797.2922710562607</v>
      </c>
      <c r="AN71" s="17">
        <f t="shared" si="22"/>
        <v>2623.8036279245748</v>
      </c>
      <c r="AO71" s="17">
        <f t="shared" si="22"/>
        <v>3445.1418940868398</v>
      </c>
      <c r="AP71" s="17">
        <f t="shared" si="22"/>
        <v>4261.4622622642364</v>
      </c>
      <c r="AQ71" s="17">
        <f t="shared" si="22"/>
        <v>5072.9152693963115</v>
      </c>
      <c r="AR71" s="17">
        <f t="shared" si="22"/>
        <v>5879.6469363144242</v>
      </c>
      <c r="AS71" s="17">
        <f t="shared" si="22"/>
        <v>6681.7989032249934</v>
      </c>
      <c r="AT71" s="17">
        <f t="shared" si="22"/>
        <v>7479.5085611282457</v>
      </c>
      <c r="AU71" s="17">
        <f t="shared" si="22"/>
        <v>8234.6716792943953</v>
      </c>
      <c r="AV71" s="17">
        <f t="shared" si="22"/>
        <v>9440.3341955822325</v>
      </c>
      <c r="AW71" s="17">
        <f t="shared" si="22"/>
        <v>10551.525669714767</v>
      </c>
      <c r="AX71" s="17">
        <f t="shared" si="22"/>
        <v>11658.784399623324</v>
      </c>
      <c r="AY71" s="17">
        <f t="shared" si="22"/>
        <v>12762.228367634625</v>
      </c>
      <c r="AZ71" s="17">
        <f t="shared" si="22"/>
        <v>13861.972016605587</v>
      </c>
      <c r="BA71" s="17">
        <f t="shared" si="22"/>
        <v>14958.126356107419</v>
      </c>
      <c r="BB71" s="17">
        <f t="shared" si="22"/>
        <v>16050.799065424197</v>
      </c>
      <c r="BC71" s="17">
        <f t="shared" si="22"/>
        <v>17140.094593461472</v>
      </c>
      <c r="BD71" s="17">
        <f t="shared" si="22"/>
        <v>18226.114255657627</v>
      </c>
      <c r="BE71" s="17">
        <f t="shared" si="22"/>
        <v>19308.9563279879</v>
      </c>
      <c r="BF71" s="17">
        <f t="shared" si="22"/>
        <v>20388.716138148266</v>
      </c>
      <c r="BG71" s="17">
        <f t="shared" si="22"/>
        <v>21416.32365400382</v>
      </c>
      <c r="BH71" s="17">
        <f t="shared" si="22"/>
        <v>23025.618569383707</v>
      </c>
      <c r="BI71" s="17">
        <f t="shared" si="22"/>
        <v>24515.850387302198</v>
      </c>
      <c r="BJ71" s="17">
        <f t="shared" si="22"/>
        <v>26003.353500683133</v>
      </c>
      <c r="BK71" s="17">
        <f t="shared" si="22"/>
        <v>27488.209770662641</v>
      </c>
      <c r="BL71" s="17">
        <f t="shared" si="22"/>
        <v>28970.498602542764</v>
      </c>
      <c r="BM71" s="17">
        <f t="shared" si="22"/>
        <v>30450.297019466481</v>
      </c>
      <c r="BN71" s="17">
        <f t="shared" si="22"/>
        <v>31927.679733882487</v>
      </c>
      <c r="BO71" s="17">
        <f t="shared" si="22"/>
        <v>33402.719216866011</v>
      </c>
      <c r="BP71" s="17">
        <f t="shared" si="22"/>
        <v>34875.485765360034</v>
      </c>
      <c r="BQ71" s="17">
        <f t="shared" si="22"/>
        <v>36346.047567399233</v>
      </c>
      <c r="BR71" s="17">
        <f t="shared" si="22"/>
        <v>37814.470765377257</v>
      </c>
    </row>
    <row r="72" spans="1:70" outlineLevel="2" x14ac:dyDescent="0.2"/>
    <row r="73" spans="1:70" s="7" customFormat="1" outlineLevel="1" x14ac:dyDescent="0.2">
      <c r="C73" s="7" t="s">
        <v>107</v>
      </c>
    </row>
    <row r="74" spans="1:70" outlineLevel="2" x14ac:dyDescent="0.2"/>
    <row r="75" spans="1:70" outlineLevel="2" x14ac:dyDescent="0.2">
      <c r="C75" s="1" t="s">
        <v>106</v>
      </c>
      <c r="G75" s="1">
        <f>G58-G54</f>
        <v>0</v>
      </c>
      <c r="H75" s="1">
        <f>H58-H54</f>
        <v>0</v>
      </c>
      <c r="I75" s="1">
        <f>I58-I54</f>
        <v>0</v>
      </c>
      <c r="J75" s="1">
        <f>J58-J54</f>
        <v>0</v>
      </c>
    </row>
    <row r="76" spans="1:70" outlineLevel="2" x14ac:dyDescent="0.2">
      <c r="C76" s="1" t="s">
        <v>105</v>
      </c>
      <c r="G76" s="1">
        <f>G57-F57-G37</f>
        <v>0</v>
      </c>
      <c r="H76" s="1">
        <f>H57-G57-H37</f>
        <v>1.2050804798491299E-11</v>
      </c>
      <c r="I76" s="1">
        <f>I57-H57-I37</f>
        <v>0</v>
      </c>
      <c r="J76" s="1">
        <f>J57-I57-J37</f>
        <v>0</v>
      </c>
    </row>
    <row r="77" spans="1:70" outlineLevel="2" x14ac:dyDescent="0.2">
      <c r="C77" s="1" t="s">
        <v>104</v>
      </c>
      <c r="G77" s="1">
        <f>G71-G44</f>
        <v>0</v>
      </c>
      <c r="H77" s="1">
        <f>H71-H44</f>
        <v>4.8203219193965197E-11</v>
      </c>
      <c r="I77" s="1">
        <f>I71-I44</f>
        <v>3.637978807091713E-11</v>
      </c>
      <c r="J77" s="1">
        <f>J71-J44</f>
        <v>0</v>
      </c>
    </row>
    <row r="78" spans="1:70" outlineLevel="2" x14ac:dyDescent="0.2"/>
    <row r="79" spans="1:70" s="2" customFormat="1" x14ac:dyDescent="0.2">
      <c r="A79" s="2" t="str">
        <f>REPT("End of Sheet                                                                                                                             ",10)</f>
        <v xml:space="preserve">End of Sheet                                                                                                                             End of Sheet                                                                                                                             End of Sheet                                                                                                                             End of Sheet                                                                                                                             End of Sheet                                                                                                                             End of Sheet                                                                                                                             End of Sheet                                                                                                                             End of Sheet                                                                                                                             End of Sheet                                                                                                                             End of Sheet                                                                                                                             </v>
      </c>
    </row>
  </sheetData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2</xdr:col>
                    <xdr:colOff>1447800</xdr:colOff>
                    <xdr:row>4</xdr:row>
                    <xdr:rowOff>0</xdr:rowOff>
                  </from>
                  <to>
                    <xdr:col>3</xdr:col>
                    <xdr:colOff>1257300</xdr:colOff>
                    <xdr:row>5</xdr:row>
                    <xdr:rowOff>133350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8CDCF4-0499-40FD-A525-21F77A440871}">
  <sheetPr codeName="Sheet4">
    <tabColor rgb="FF92D050"/>
  </sheetPr>
  <dimension ref="A1:BS79"/>
  <sheetViews>
    <sheetView workbookViewId="0">
      <selection activeCell="C27" sqref="C27"/>
    </sheetView>
  </sheetViews>
  <sheetFormatPr defaultRowHeight="12.75" x14ac:dyDescent="0.2"/>
  <cols>
    <col min="1" max="2" width="2.7109375" customWidth="1"/>
    <col min="3" max="3" width="26" customWidth="1"/>
    <col min="4" max="5" width="21" customWidth="1"/>
    <col min="7" max="10" width="11.5703125" customWidth="1"/>
    <col min="11" max="22" width="0.140625" customWidth="1"/>
    <col min="23" max="70" width="12.5703125" customWidth="1"/>
  </cols>
  <sheetData>
    <row r="1" spans="1:71" ht="15" x14ac:dyDescent="0.2">
      <c r="A1" s="14" t="s">
        <v>142</v>
      </c>
      <c r="B1" s="15"/>
      <c r="C1" s="15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S1" s="14"/>
    </row>
    <row r="2" spans="1:71" x14ac:dyDescent="0.2">
      <c r="A2" s="2"/>
      <c r="B2" s="2"/>
      <c r="C2" s="2" t="s">
        <v>50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</row>
    <row r="3" spans="1:71" x14ac:dyDescent="0.2">
      <c r="A3" s="1"/>
      <c r="B3" s="1"/>
      <c r="C3" s="1"/>
      <c r="D3" s="1"/>
      <c r="E3" s="1"/>
      <c r="F3" s="1"/>
      <c r="G3" s="37" t="s">
        <v>47</v>
      </c>
      <c r="H3" s="37" t="s">
        <v>46</v>
      </c>
      <c r="I3" s="37" t="s">
        <v>45</v>
      </c>
      <c r="J3" s="37" t="s">
        <v>44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</row>
    <row r="4" spans="1:71" x14ac:dyDescent="0.2">
      <c r="A4" s="1"/>
      <c r="B4" s="1"/>
      <c r="C4" s="1" t="s">
        <v>102</v>
      </c>
      <c r="D4" s="1"/>
      <c r="E4" s="1"/>
      <c r="F4" s="1"/>
      <c r="G4" s="36">
        <v>2023</v>
      </c>
      <c r="H4" s="36">
        <v>2024</v>
      </c>
      <c r="I4" s="36">
        <v>2025</v>
      </c>
      <c r="J4" s="36">
        <v>2026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34">
        <v>2023</v>
      </c>
      <c r="X4" s="34">
        <v>2023</v>
      </c>
      <c r="Y4" s="34">
        <v>2023</v>
      </c>
      <c r="Z4" s="34">
        <v>2023</v>
      </c>
      <c r="AA4" s="34">
        <v>2023</v>
      </c>
      <c r="AB4" s="34">
        <v>2023</v>
      </c>
      <c r="AC4" s="34">
        <v>2023</v>
      </c>
      <c r="AD4" s="34">
        <v>2023</v>
      </c>
      <c r="AE4" s="34">
        <v>2023</v>
      </c>
      <c r="AF4" s="34">
        <v>2023</v>
      </c>
      <c r="AG4" s="34">
        <v>2023</v>
      </c>
      <c r="AH4" s="34">
        <v>2023</v>
      </c>
      <c r="AI4" s="34">
        <v>2024</v>
      </c>
      <c r="AJ4" s="34">
        <v>2024</v>
      </c>
      <c r="AK4" s="34">
        <v>2024</v>
      </c>
      <c r="AL4" s="34">
        <v>2024</v>
      </c>
      <c r="AM4" s="34">
        <v>2024</v>
      </c>
      <c r="AN4" s="34">
        <v>2024</v>
      </c>
      <c r="AO4" s="34">
        <v>2024</v>
      </c>
      <c r="AP4" s="34">
        <v>2024</v>
      </c>
      <c r="AQ4" s="34">
        <v>2024</v>
      </c>
      <c r="AR4" s="34">
        <v>2024</v>
      </c>
      <c r="AS4" s="34">
        <v>2024</v>
      </c>
      <c r="AT4" s="34">
        <v>2024</v>
      </c>
      <c r="AU4" s="34">
        <v>2025</v>
      </c>
      <c r="AV4" s="34">
        <v>2025</v>
      </c>
      <c r="AW4" s="34">
        <v>2025</v>
      </c>
      <c r="AX4" s="34">
        <v>2025</v>
      </c>
      <c r="AY4" s="34">
        <v>2025</v>
      </c>
      <c r="AZ4" s="34">
        <v>2025</v>
      </c>
      <c r="BA4" s="34">
        <v>2025</v>
      </c>
      <c r="BB4" s="34">
        <v>2025</v>
      </c>
      <c r="BC4" s="34">
        <v>2025</v>
      </c>
      <c r="BD4" s="34">
        <v>2025</v>
      </c>
      <c r="BE4" s="34">
        <v>2025</v>
      </c>
      <c r="BF4" s="34">
        <v>2025</v>
      </c>
      <c r="BG4" s="34">
        <v>2026</v>
      </c>
      <c r="BH4" s="34">
        <v>2026</v>
      </c>
      <c r="BI4" s="34">
        <v>2026</v>
      </c>
      <c r="BJ4" s="34">
        <v>2026</v>
      </c>
      <c r="BK4" s="34">
        <v>2026</v>
      </c>
      <c r="BL4" s="34">
        <v>2026</v>
      </c>
      <c r="BM4" s="34">
        <v>2026</v>
      </c>
      <c r="BN4" s="34">
        <v>2026</v>
      </c>
      <c r="BO4" s="34">
        <v>2026</v>
      </c>
      <c r="BP4" s="34">
        <v>2026</v>
      </c>
      <c r="BQ4" s="34">
        <v>2026</v>
      </c>
      <c r="BR4" s="34">
        <v>2026</v>
      </c>
      <c r="BS4" s="1"/>
    </row>
    <row r="5" spans="1:71" x14ac:dyDescent="0.2">
      <c r="A5" s="1"/>
      <c r="B5" s="1"/>
      <c r="C5" s="1" t="s">
        <v>141</v>
      </c>
      <c r="D5" s="1"/>
      <c r="E5" s="1"/>
      <c r="F5" s="1"/>
      <c r="G5" s="23">
        <v>44927</v>
      </c>
      <c r="H5" s="31">
        <v>45292</v>
      </c>
      <c r="I5" s="31">
        <v>45658</v>
      </c>
      <c r="J5" s="31">
        <v>46023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23">
        <v>44927</v>
      </c>
      <c r="X5" s="23">
        <v>44958</v>
      </c>
      <c r="Y5" s="23">
        <v>44986</v>
      </c>
      <c r="Z5" s="23">
        <v>45017</v>
      </c>
      <c r="AA5" s="23">
        <v>45047</v>
      </c>
      <c r="AB5" s="23">
        <v>45078</v>
      </c>
      <c r="AC5" s="23">
        <v>45108</v>
      </c>
      <c r="AD5" s="23">
        <v>45139</v>
      </c>
      <c r="AE5" s="23">
        <v>45170</v>
      </c>
      <c r="AF5" s="23">
        <v>45200</v>
      </c>
      <c r="AG5" s="23">
        <v>45231</v>
      </c>
      <c r="AH5" s="23">
        <v>45261</v>
      </c>
      <c r="AI5" s="23">
        <v>45292</v>
      </c>
      <c r="AJ5" s="23">
        <v>45323</v>
      </c>
      <c r="AK5" s="23">
        <v>45352</v>
      </c>
      <c r="AL5" s="23">
        <v>45383</v>
      </c>
      <c r="AM5" s="23">
        <v>45413</v>
      </c>
      <c r="AN5" s="23">
        <v>45444</v>
      </c>
      <c r="AO5" s="23">
        <v>45474</v>
      </c>
      <c r="AP5" s="23">
        <v>45505</v>
      </c>
      <c r="AQ5" s="23">
        <v>45536</v>
      </c>
      <c r="AR5" s="23">
        <v>45566</v>
      </c>
      <c r="AS5" s="23">
        <v>45597</v>
      </c>
      <c r="AT5" s="23">
        <v>45627</v>
      </c>
      <c r="AU5" s="23">
        <v>45658</v>
      </c>
      <c r="AV5" s="23">
        <v>45689</v>
      </c>
      <c r="AW5" s="23">
        <v>45717</v>
      </c>
      <c r="AX5" s="23">
        <v>45748</v>
      </c>
      <c r="AY5" s="23">
        <v>45778</v>
      </c>
      <c r="AZ5" s="23">
        <v>45809</v>
      </c>
      <c r="BA5" s="23">
        <v>45839</v>
      </c>
      <c r="BB5" s="23">
        <v>45870</v>
      </c>
      <c r="BC5" s="23">
        <v>45901</v>
      </c>
      <c r="BD5" s="23">
        <v>45931</v>
      </c>
      <c r="BE5" s="23">
        <v>45962</v>
      </c>
      <c r="BF5" s="23">
        <v>45992</v>
      </c>
      <c r="BG5" s="23">
        <v>46023</v>
      </c>
      <c r="BH5" s="23">
        <v>46054</v>
      </c>
      <c r="BI5" s="23">
        <v>46082</v>
      </c>
      <c r="BJ5" s="23">
        <v>46113</v>
      </c>
      <c r="BK5" s="23">
        <v>46143</v>
      </c>
      <c r="BL5" s="23">
        <v>46174</v>
      </c>
      <c r="BM5" s="23">
        <v>46204</v>
      </c>
      <c r="BN5" s="23">
        <v>46235</v>
      </c>
      <c r="BO5" s="23">
        <v>46266</v>
      </c>
      <c r="BP5" s="23">
        <v>46296</v>
      </c>
      <c r="BQ5" s="23">
        <v>46327</v>
      </c>
      <c r="BR5" s="23">
        <v>46357</v>
      </c>
      <c r="BS5" s="1"/>
    </row>
    <row r="6" spans="1:71" x14ac:dyDescent="0.2">
      <c r="A6" s="1"/>
      <c r="B6" s="1"/>
      <c r="C6" s="1" t="s">
        <v>140</v>
      </c>
      <c r="D6" s="1"/>
      <c r="E6" s="1"/>
      <c r="F6" s="1"/>
      <c r="G6" s="31">
        <v>45291</v>
      </c>
      <c r="H6" s="31">
        <v>45657</v>
      </c>
      <c r="I6" s="31">
        <v>46022</v>
      </c>
      <c r="J6" s="31">
        <v>46387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23">
        <v>44957</v>
      </c>
      <c r="X6" s="23">
        <v>44985</v>
      </c>
      <c r="Y6" s="23">
        <v>45016</v>
      </c>
      <c r="Z6" s="23">
        <v>45046</v>
      </c>
      <c r="AA6" s="23">
        <v>45077</v>
      </c>
      <c r="AB6" s="23">
        <v>45107</v>
      </c>
      <c r="AC6" s="23">
        <v>45138</v>
      </c>
      <c r="AD6" s="23">
        <v>45169</v>
      </c>
      <c r="AE6" s="23">
        <v>45199</v>
      </c>
      <c r="AF6" s="23">
        <v>45230</v>
      </c>
      <c r="AG6" s="23">
        <v>45260</v>
      </c>
      <c r="AH6" s="23">
        <v>45291</v>
      </c>
      <c r="AI6" s="23">
        <v>45322</v>
      </c>
      <c r="AJ6" s="23">
        <v>45351</v>
      </c>
      <c r="AK6" s="23">
        <v>45382</v>
      </c>
      <c r="AL6" s="23">
        <v>45412</v>
      </c>
      <c r="AM6" s="23">
        <v>45443</v>
      </c>
      <c r="AN6" s="23">
        <v>45473</v>
      </c>
      <c r="AO6" s="23">
        <v>45504</v>
      </c>
      <c r="AP6" s="23">
        <v>45535</v>
      </c>
      <c r="AQ6" s="23">
        <v>45565</v>
      </c>
      <c r="AR6" s="23">
        <v>45596</v>
      </c>
      <c r="AS6" s="23">
        <v>45626</v>
      </c>
      <c r="AT6" s="23">
        <v>45657</v>
      </c>
      <c r="AU6" s="23">
        <v>45688</v>
      </c>
      <c r="AV6" s="23">
        <v>45716</v>
      </c>
      <c r="AW6" s="23">
        <v>45747</v>
      </c>
      <c r="AX6" s="23">
        <v>45777</v>
      </c>
      <c r="AY6" s="23">
        <v>45808</v>
      </c>
      <c r="AZ6" s="23">
        <v>45838</v>
      </c>
      <c r="BA6" s="23">
        <v>45869</v>
      </c>
      <c r="BB6" s="23">
        <v>45900</v>
      </c>
      <c r="BC6" s="23">
        <v>45930</v>
      </c>
      <c r="BD6" s="23">
        <v>45961</v>
      </c>
      <c r="BE6" s="23">
        <v>45991</v>
      </c>
      <c r="BF6" s="23">
        <v>46022</v>
      </c>
      <c r="BG6" s="23">
        <v>46053</v>
      </c>
      <c r="BH6" s="23">
        <v>46081</v>
      </c>
      <c r="BI6" s="23">
        <v>46112</v>
      </c>
      <c r="BJ6" s="23">
        <v>46142</v>
      </c>
      <c r="BK6" s="23">
        <v>46173</v>
      </c>
      <c r="BL6" s="23">
        <v>46203</v>
      </c>
      <c r="BM6" s="23">
        <v>46234</v>
      </c>
      <c r="BN6" s="23">
        <v>46265</v>
      </c>
      <c r="BO6" s="23">
        <v>46295</v>
      </c>
      <c r="BP6" s="23">
        <v>46326</v>
      </c>
      <c r="BQ6" s="23">
        <v>46356</v>
      </c>
      <c r="BR6" s="23">
        <v>46387</v>
      </c>
      <c r="BS6" s="1"/>
    </row>
    <row r="7" spans="1:71" x14ac:dyDescent="0.2">
      <c r="A7" s="1"/>
      <c r="B7" s="1"/>
      <c r="C7" s="1" t="s">
        <v>98</v>
      </c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34">
        <v>1</v>
      </c>
      <c r="X7" s="34">
        <v>2</v>
      </c>
      <c r="Y7" s="34">
        <v>3</v>
      </c>
      <c r="Z7" s="34">
        <v>4</v>
      </c>
      <c r="AA7" s="34">
        <v>5</v>
      </c>
      <c r="AB7" s="34">
        <v>6</v>
      </c>
      <c r="AC7" s="34">
        <v>7</v>
      </c>
      <c r="AD7" s="34">
        <v>8</v>
      </c>
      <c r="AE7" s="34">
        <v>9</v>
      </c>
      <c r="AF7" s="34">
        <v>10</v>
      </c>
      <c r="AG7" s="34">
        <v>11</v>
      </c>
      <c r="AH7" s="34">
        <v>12</v>
      </c>
      <c r="AI7" s="34">
        <v>1</v>
      </c>
      <c r="AJ7" s="34">
        <v>2</v>
      </c>
      <c r="AK7" s="34">
        <v>3</v>
      </c>
      <c r="AL7" s="34">
        <v>4</v>
      </c>
      <c r="AM7" s="34">
        <v>5</v>
      </c>
      <c r="AN7" s="34">
        <v>6</v>
      </c>
      <c r="AO7" s="34">
        <v>7</v>
      </c>
      <c r="AP7" s="34">
        <v>8</v>
      </c>
      <c r="AQ7" s="34">
        <v>9</v>
      </c>
      <c r="AR7" s="34">
        <v>10</v>
      </c>
      <c r="AS7" s="34">
        <v>11</v>
      </c>
      <c r="AT7" s="34">
        <v>12</v>
      </c>
      <c r="AU7" s="34">
        <v>1</v>
      </c>
      <c r="AV7" s="34">
        <v>2</v>
      </c>
      <c r="AW7" s="34">
        <v>3</v>
      </c>
      <c r="AX7" s="34">
        <v>4</v>
      </c>
      <c r="AY7" s="34">
        <v>5</v>
      </c>
      <c r="AZ7" s="34">
        <v>6</v>
      </c>
      <c r="BA7" s="34">
        <v>7</v>
      </c>
      <c r="BB7" s="34">
        <v>8</v>
      </c>
      <c r="BC7" s="34">
        <v>9</v>
      </c>
      <c r="BD7" s="34">
        <v>10</v>
      </c>
      <c r="BE7" s="34">
        <v>11</v>
      </c>
      <c r="BF7" s="34">
        <v>12</v>
      </c>
      <c r="BG7" s="34">
        <v>1</v>
      </c>
      <c r="BH7" s="34">
        <v>2</v>
      </c>
      <c r="BI7" s="34">
        <v>3</v>
      </c>
      <c r="BJ7" s="34">
        <v>4</v>
      </c>
      <c r="BK7" s="34">
        <v>5</v>
      </c>
      <c r="BL7" s="34">
        <v>6</v>
      </c>
      <c r="BM7" s="34">
        <v>7</v>
      </c>
      <c r="BN7" s="34">
        <v>8</v>
      </c>
      <c r="BO7" s="34">
        <v>9</v>
      </c>
      <c r="BP7" s="34">
        <v>10</v>
      </c>
      <c r="BQ7" s="34">
        <v>11</v>
      </c>
      <c r="BR7" s="34">
        <v>12</v>
      </c>
      <c r="BS7" s="1"/>
    </row>
    <row r="8" spans="1:71" x14ac:dyDescent="0.2">
      <c r="A8" s="1"/>
      <c r="B8" s="1"/>
      <c r="C8" s="1" t="s">
        <v>97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34" t="s">
        <v>96</v>
      </c>
      <c r="X8" s="34" t="s">
        <v>96</v>
      </c>
      <c r="Y8" s="34" t="s">
        <v>96</v>
      </c>
      <c r="Z8" s="34" t="s">
        <v>96</v>
      </c>
      <c r="AA8" s="34" t="s">
        <v>96</v>
      </c>
      <c r="AB8" s="34" t="s">
        <v>96</v>
      </c>
      <c r="AC8" s="34" t="s">
        <v>96</v>
      </c>
      <c r="AD8" s="34" t="s">
        <v>96</v>
      </c>
      <c r="AE8" s="34" t="s">
        <v>96</v>
      </c>
      <c r="AF8" s="34" t="s">
        <v>96</v>
      </c>
      <c r="AG8" s="34" t="s">
        <v>96</v>
      </c>
      <c r="AH8" s="34" t="s">
        <v>96</v>
      </c>
      <c r="AI8" s="34" t="s">
        <v>96</v>
      </c>
      <c r="AJ8" s="34" t="s">
        <v>96</v>
      </c>
      <c r="AK8" s="34" t="s">
        <v>96</v>
      </c>
      <c r="AL8" s="34" t="s">
        <v>96</v>
      </c>
      <c r="AM8" s="34" t="s">
        <v>96</v>
      </c>
      <c r="AN8" s="34" t="s">
        <v>96</v>
      </c>
      <c r="AO8" s="34" t="s">
        <v>96</v>
      </c>
      <c r="AP8" s="34" t="s">
        <v>96</v>
      </c>
      <c r="AQ8" s="34" t="s">
        <v>96</v>
      </c>
      <c r="AR8" s="34" t="s">
        <v>96</v>
      </c>
      <c r="AS8" s="34" t="s">
        <v>96</v>
      </c>
      <c r="AT8" s="34" t="s">
        <v>96</v>
      </c>
      <c r="AU8" s="34" t="s">
        <v>96</v>
      </c>
      <c r="AV8" s="34" t="s">
        <v>96</v>
      </c>
      <c r="AW8" s="34" t="s">
        <v>96</v>
      </c>
      <c r="AX8" s="34" t="s">
        <v>96</v>
      </c>
      <c r="AY8" s="34" t="s">
        <v>96</v>
      </c>
      <c r="AZ8" s="34" t="s">
        <v>96</v>
      </c>
      <c r="BA8" s="34" t="s">
        <v>96</v>
      </c>
      <c r="BB8" s="34" t="s">
        <v>96</v>
      </c>
      <c r="BC8" s="34" t="s">
        <v>96</v>
      </c>
      <c r="BD8" s="34" t="s">
        <v>96</v>
      </c>
      <c r="BE8" s="34" t="s">
        <v>96</v>
      </c>
      <c r="BF8" s="34" t="s">
        <v>96</v>
      </c>
      <c r="BG8" s="34" t="s">
        <v>96</v>
      </c>
      <c r="BH8" s="34" t="s">
        <v>96</v>
      </c>
      <c r="BI8" s="34" t="s">
        <v>96</v>
      </c>
      <c r="BJ8" s="34" t="s">
        <v>96</v>
      </c>
      <c r="BK8" s="34" t="s">
        <v>96</v>
      </c>
      <c r="BL8" s="34" t="s">
        <v>96</v>
      </c>
      <c r="BM8" s="34" t="s">
        <v>96</v>
      </c>
      <c r="BN8" s="34" t="s">
        <v>96</v>
      </c>
      <c r="BO8" s="34" t="s">
        <v>96</v>
      </c>
      <c r="BP8" s="34" t="s">
        <v>96</v>
      </c>
      <c r="BQ8" s="34" t="s">
        <v>96</v>
      </c>
      <c r="BR8" s="34" t="s">
        <v>96</v>
      </c>
      <c r="BS8" s="1"/>
    </row>
    <row r="9" spans="1:7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</row>
    <row r="10" spans="1:71" x14ac:dyDescent="0.2">
      <c r="A10" s="2"/>
      <c r="B10" s="2"/>
      <c r="C10" s="2" t="s">
        <v>139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</row>
    <row r="11" spans="1:71" x14ac:dyDescent="0.2">
      <c r="A11" s="7"/>
      <c r="B11" s="7"/>
      <c r="C11" s="7" t="s">
        <v>138</v>
      </c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</row>
    <row r="12" spans="1:71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</row>
    <row r="13" spans="1:71" x14ac:dyDescent="0.2">
      <c r="A13" s="1"/>
      <c r="B13" s="1"/>
      <c r="C13" s="1" t="s">
        <v>28</v>
      </c>
      <c r="D13" s="1" t="s">
        <v>4</v>
      </c>
      <c r="E13" s="1"/>
      <c r="F13" s="1"/>
      <c r="G13" s="19">
        <v>15000</v>
      </c>
      <c r="H13" s="19">
        <v>18000</v>
      </c>
      <c r="I13" s="19">
        <v>21000</v>
      </c>
      <c r="J13" s="19">
        <v>24000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6">
        <v>1250</v>
      </c>
      <c r="X13" s="6">
        <v>1250</v>
      </c>
      <c r="Y13" s="6">
        <v>1250</v>
      </c>
      <c r="Z13" s="6">
        <v>1250</v>
      </c>
      <c r="AA13" s="6">
        <v>1250</v>
      </c>
      <c r="AB13" s="6">
        <v>1250</v>
      </c>
      <c r="AC13" s="6">
        <v>1250</v>
      </c>
      <c r="AD13" s="6">
        <v>1250</v>
      </c>
      <c r="AE13" s="6">
        <v>1250</v>
      </c>
      <c r="AF13" s="6">
        <v>1250</v>
      </c>
      <c r="AG13" s="6">
        <v>1250</v>
      </c>
      <c r="AH13" s="6">
        <v>1250</v>
      </c>
      <c r="AI13" s="6">
        <v>1500</v>
      </c>
      <c r="AJ13" s="6">
        <v>1500</v>
      </c>
      <c r="AK13" s="6">
        <v>1500</v>
      </c>
      <c r="AL13" s="6">
        <v>1500</v>
      </c>
      <c r="AM13" s="6">
        <v>1500</v>
      </c>
      <c r="AN13" s="6">
        <v>1500</v>
      </c>
      <c r="AO13" s="6">
        <v>1500</v>
      </c>
      <c r="AP13" s="6">
        <v>1500</v>
      </c>
      <c r="AQ13" s="6">
        <v>1500</v>
      </c>
      <c r="AR13" s="6">
        <v>1500</v>
      </c>
      <c r="AS13" s="6">
        <v>1500</v>
      </c>
      <c r="AT13" s="6">
        <v>1500</v>
      </c>
      <c r="AU13" s="6">
        <v>1750</v>
      </c>
      <c r="AV13" s="6">
        <v>1750</v>
      </c>
      <c r="AW13" s="6">
        <v>1750</v>
      </c>
      <c r="AX13" s="6">
        <v>1750</v>
      </c>
      <c r="AY13" s="6">
        <v>1750</v>
      </c>
      <c r="AZ13" s="6">
        <v>1750</v>
      </c>
      <c r="BA13" s="6">
        <v>1750</v>
      </c>
      <c r="BB13" s="6">
        <v>1750</v>
      </c>
      <c r="BC13" s="6">
        <v>1750</v>
      </c>
      <c r="BD13" s="6">
        <v>1750</v>
      </c>
      <c r="BE13" s="6">
        <v>1750</v>
      </c>
      <c r="BF13" s="6">
        <v>1750</v>
      </c>
      <c r="BG13" s="6">
        <v>2000</v>
      </c>
      <c r="BH13" s="6">
        <v>2000</v>
      </c>
      <c r="BI13" s="6">
        <v>2000</v>
      </c>
      <c r="BJ13" s="6">
        <v>2000</v>
      </c>
      <c r="BK13" s="6">
        <v>2000</v>
      </c>
      <c r="BL13" s="6">
        <v>2000</v>
      </c>
      <c r="BM13" s="6">
        <v>2000</v>
      </c>
      <c r="BN13" s="6">
        <v>2000</v>
      </c>
      <c r="BO13" s="6">
        <v>2000</v>
      </c>
      <c r="BP13" s="6">
        <v>2000</v>
      </c>
      <c r="BQ13" s="6">
        <v>2000</v>
      </c>
      <c r="BR13" s="6">
        <v>2000</v>
      </c>
      <c r="BS13" s="1"/>
    </row>
    <row r="14" spans="1:71" x14ac:dyDescent="0.2">
      <c r="A14" s="1"/>
      <c r="B14" s="1"/>
      <c r="C14" s="1" t="s">
        <v>27</v>
      </c>
      <c r="D14" s="1" t="s">
        <v>4</v>
      </c>
      <c r="E14" s="1"/>
      <c r="F14" s="1"/>
      <c r="G14" s="19">
        <v>30000</v>
      </c>
      <c r="H14" s="19">
        <v>33000</v>
      </c>
      <c r="I14" s="19">
        <v>36000</v>
      </c>
      <c r="J14" s="19">
        <v>39000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6">
        <v>2500</v>
      </c>
      <c r="X14" s="6">
        <v>2500</v>
      </c>
      <c r="Y14" s="6">
        <v>2500</v>
      </c>
      <c r="Z14" s="6">
        <v>2500</v>
      </c>
      <c r="AA14" s="6">
        <v>2500</v>
      </c>
      <c r="AB14" s="6">
        <v>2500</v>
      </c>
      <c r="AC14" s="6">
        <v>2500</v>
      </c>
      <c r="AD14" s="6">
        <v>2500</v>
      </c>
      <c r="AE14" s="6">
        <v>2500</v>
      </c>
      <c r="AF14" s="6">
        <v>2500</v>
      </c>
      <c r="AG14" s="6">
        <v>2500</v>
      </c>
      <c r="AH14" s="6">
        <v>2500</v>
      </c>
      <c r="AI14" s="6">
        <v>2750</v>
      </c>
      <c r="AJ14" s="6">
        <v>2750</v>
      </c>
      <c r="AK14" s="6">
        <v>2750</v>
      </c>
      <c r="AL14" s="6">
        <v>2750</v>
      </c>
      <c r="AM14" s="6">
        <v>2750</v>
      </c>
      <c r="AN14" s="6">
        <v>2750</v>
      </c>
      <c r="AO14" s="6">
        <v>2750</v>
      </c>
      <c r="AP14" s="6">
        <v>2750</v>
      </c>
      <c r="AQ14" s="6">
        <v>2750</v>
      </c>
      <c r="AR14" s="6">
        <v>2750</v>
      </c>
      <c r="AS14" s="6">
        <v>2750</v>
      </c>
      <c r="AT14" s="6">
        <v>2750</v>
      </c>
      <c r="AU14" s="6">
        <v>3000</v>
      </c>
      <c r="AV14" s="6">
        <v>3000</v>
      </c>
      <c r="AW14" s="6">
        <v>3000</v>
      </c>
      <c r="AX14" s="6">
        <v>3000</v>
      </c>
      <c r="AY14" s="6">
        <v>3000</v>
      </c>
      <c r="AZ14" s="6">
        <v>3000</v>
      </c>
      <c r="BA14" s="6">
        <v>3000</v>
      </c>
      <c r="BB14" s="6">
        <v>3000</v>
      </c>
      <c r="BC14" s="6">
        <v>3000</v>
      </c>
      <c r="BD14" s="6">
        <v>3000</v>
      </c>
      <c r="BE14" s="6">
        <v>3000</v>
      </c>
      <c r="BF14" s="6">
        <v>3000</v>
      </c>
      <c r="BG14" s="6">
        <v>3250</v>
      </c>
      <c r="BH14" s="6">
        <v>3250</v>
      </c>
      <c r="BI14" s="6">
        <v>3250</v>
      </c>
      <c r="BJ14" s="6">
        <v>3250</v>
      </c>
      <c r="BK14" s="6">
        <v>3250</v>
      </c>
      <c r="BL14" s="6">
        <v>3250</v>
      </c>
      <c r="BM14" s="6">
        <v>3250</v>
      </c>
      <c r="BN14" s="6">
        <v>3250</v>
      </c>
      <c r="BO14" s="6">
        <v>3250</v>
      </c>
      <c r="BP14" s="6">
        <v>3250</v>
      </c>
      <c r="BQ14" s="6">
        <v>3250</v>
      </c>
      <c r="BR14" s="6">
        <v>3250</v>
      </c>
      <c r="BS14" s="1"/>
    </row>
    <row r="15" spans="1:71" x14ac:dyDescent="0.2">
      <c r="A15" s="1"/>
      <c r="B15" s="1"/>
      <c r="C15" s="1" t="s">
        <v>26</v>
      </c>
      <c r="D15" s="1" t="s">
        <v>4</v>
      </c>
      <c r="E15" s="1"/>
      <c r="F15" s="1"/>
      <c r="G15" s="19">
        <v>45000</v>
      </c>
      <c r="H15" s="19">
        <v>48000</v>
      </c>
      <c r="I15" s="19">
        <v>51000</v>
      </c>
      <c r="J15" s="19">
        <v>54000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6">
        <v>3750</v>
      </c>
      <c r="X15" s="6">
        <v>3750</v>
      </c>
      <c r="Y15" s="6">
        <v>3750</v>
      </c>
      <c r="Z15" s="6">
        <v>3750</v>
      </c>
      <c r="AA15" s="6">
        <v>3750</v>
      </c>
      <c r="AB15" s="6">
        <v>3750</v>
      </c>
      <c r="AC15" s="6">
        <v>3750</v>
      </c>
      <c r="AD15" s="6">
        <v>3750</v>
      </c>
      <c r="AE15" s="6">
        <v>3750</v>
      </c>
      <c r="AF15" s="6">
        <v>3750</v>
      </c>
      <c r="AG15" s="6">
        <v>3750</v>
      </c>
      <c r="AH15" s="6">
        <v>3750</v>
      </c>
      <c r="AI15" s="6">
        <v>4000</v>
      </c>
      <c r="AJ15" s="6">
        <v>4000</v>
      </c>
      <c r="AK15" s="6">
        <v>4000</v>
      </c>
      <c r="AL15" s="6">
        <v>4000</v>
      </c>
      <c r="AM15" s="6">
        <v>4000</v>
      </c>
      <c r="AN15" s="6">
        <v>4000</v>
      </c>
      <c r="AO15" s="6">
        <v>4000</v>
      </c>
      <c r="AP15" s="6">
        <v>4000</v>
      </c>
      <c r="AQ15" s="6">
        <v>4000</v>
      </c>
      <c r="AR15" s="6">
        <v>4000</v>
      </c>
      <c r="AS15" s="6">
        <v>4000</v>
      </c>
      <c r="AT15" s="6">
        <v>4000</v>
      </c>
      <c r="AU15" s="6">
        <v>4250</v>
      </c>
      <c r="AV15" s="6">
        <v>4250</v>
      </c>
      <c r="AW15" s="6">
        <v>4250</v>
      </c>
      <c r="AX15" s="6">
        <v>4250</v>
      </c>
      <c r="AY15" s="6">
        <v>4250</v>
      </c>
      <c r="AZ15" s="6">
        <v>4250</v>
      </c>
      <c r="BA15" s="6">
        <v>4250</v>
      </c>
      <c r="BB15" s="6">
        <v>4250</v>
      </c>
      <c r="BC15" s="6">
        <v>4250</v>
      </c>
      <c r="BD15" s="6">
        <v>4250</v>
      </c>
      <c r="BE15" s="6">
        <v>4250</v>
      </c>
      <c r="BF15" s="6">
        <v>4250</v>
      </c>
      <c r="BG15" s="6">
        <v>4500</v>
      </c>
      <c r="BH15" s="6">
        <v>4500</v>
      </c>
      <c r="BI15" s="6">
        <v>4500</v>
      </c>
      <c r="BJ15" s="6">
        <v>4500</v>
      </c>
      <c r="BK15" s="6">
        <v>4500</v>
      </c>
      <c r="BL15" s="6">
        <v>4500</v>
      </c>
      <c r="BM15" s="6">
        <v>4500</v>
      </c>
      <c r="BN15" s="6">
        <v>4500</v>
      </c>
      <c r="BO15" s="6">
        <v>4500</v>
      </c>
      <c r="BP15" s="6">
        <v>4500</v>
      </c>
      <c r="BQ15" s="6">
        <v>4500</v>
      </c>
      <c r="BR15" s="6">
        <v>4500</v>
      </c>
      <c r="BS15" s="1"/>
    </row>
    <row r="16" spans="1:71" x14ac:dyDescent="0.2">
      <c r="A16" s="1"/>
      <c r="B16" s="1"/>
      <c r="C16" s="27" t="s">
        <v>90</v>
      </c>
      <c r="D16" s="1" t="s">
        <v>4</v>
      </c>
      <c r="E16" s="1"/>
      <c r="F16" s="1"/>
      <c r="G16" s="17">
        <v>90000</v>
      </c>
      <c r="H16" s="17">
        <v>99000</v>
      </c>
      <c r="I16" s="17">
        <v>108000</v>
      </c>
      <c r="J16" s="17">
        <v>117000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7">
        <v>7500</v>
      </c>
      <c r="X16" s="17">
        <v>7500</v>
      </c>
      <c r="Y16" s="17">
        <v>7500</v>
      </c>
      <c r="Z16" s="17">
        <v>7500</v>
      </c>
      <c r="AA16" s="17">
        <v>7500</v>
      </c>
      <c r="AB16" s="17">
        <v>7500</v>
      </c>
      <c r="AC16" s="17">
        <v>7500</v>
      </c>
      <c r="AD16" s="17">
        <v>7500</v>
      </c>
      <c r="AE16" s="17">
        <v>7500</v>
      </c>
      <c r="AF16" s="17">
        <v>7500</v>
      </c>
      <c r="AG16" s="17">
        <v>7500</v>
      </c>
      <c r="AH16" s="17">
        <v>7500</v>
      </c>
      <c r="AI16" s="17">
        <v>8250</v>
      </c>
      <c r="AJ16" s="17">
        <v>8250</v>
      </c>
      <c r="AK16" s="17">
        <v>8250</v>
      </c>
      <c r="AL16" s="17">
        <v>8250</v>
      </c>
      <c r="AM16" s="17">
        <v>8250</v>
      </c>
      <c r="AN16" s="17">
        <v>8250</v>
      </c>
      <c r="AO16" s="17">
        <v>8250</v>
      </c>
      <c r="AP16" s="17">
        <v>8250</v>
      </c>
      <c r="AQ16" s="17">
        <v>8250</v>
      </c>
      <c r="AR16" s="17">
        <v>8250</v>
      </c>
      <c r="AS16" s="17">
        <v>8250</v>
      </c>
      <c r="AT16" s="17">
        <v>8250</v>
      </c>
      <c r="AU16" s="17">
        <v>9000</v>
      </c>
      <c r="AV16" s="17">
        <v>9000</v>
      </c>
      <c r="AW16" s="17">
        <v>9000</v>
      </c>
      <c r="AX16" s="17">
        <v>9000</v>
      </c>
      <c r="AY16" s="17">
        <v>9000</v>
      </c>
      <c r="AZ16" s="17">
        <v>9000</v>
      </c>
      <c r="BA16" s="17">
        <v>9000</v>
      </c>
      <c r="BB16" s="17">
        <v>9000</v>
      </c>
      <c r="BC16" s="17">
        <v>9000</v>
      </c>
      <c r="BD16" s="17">
        <v>9000</v>
      </c>
      <c r="BE16" s="17">
        <v>9000</v>
      </c>
      <c r="BF16" s="17">
        <v>9000</v>
      </c>
      <c r="BG16" s="17">
        <v>9750</v>
      </c>
      <c r="BH16" s="17">
        <v>9750</v>
      </c>
      <c r="BI16" s="17">
        <v>9750</v>
      </c>
      <c r="BJ16" s="17">
        <v>9750</v>
      </c>
      <c r="BK16" s="17">
        <v>9750</v>
      </c>
      <c r="BL16" s="17">
        <v>9750</v>
      </c>
      <c r="BM16" s="17">
        <v>9750</v>
      </c>
      <c r="BN16" s="17">
        <v>9750</v>
      </c>
      <c r="BO16" s="17">
        <v>9750</v>
      </c>
      <c r="BP16" s="17">
        <v>9750</v>
      </c>
      <c r="BQ16" s="17">
        <v>9750</v>
      </c>
      <c r="BR16" s="17">
        <v>9750</v>
      </c>
      <c r="BS16" s="1"/>
    </row>
    <row r="17" spans="1:71" x14ac:dyDescent="0.2">
      <c r="A17" s="1"/>
      <c r="B17" s="1"/>
      <c r="C17" s="27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</row>
    <row r="18" spans="1:71" x14ac:dyDescent="0.2">
      <c r="A18" s="1"/>
      <c r="B18" s="1"/>
      <c r="C18" s="1" t="s">
        <v>137</v>
      </c>
      <c r="D18" s="1" t="s">
        <v>4</v>
      </c>
      <c r="E18" s="1"/>
      <c r="F18" s="1"/>
      <c r="G18" s="19">
        <v>-4500</v>
      </c>
      <c r="H18" s="19">
        <v>-4950</v>
      </c>
      <c r="I18" s="19">
        <v>-5400</v>
      </c>
      <c r="J18" s="19">
        <v>-5850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6">
        <v>-375</v>
      </c>
      <c r="X18" s="6">
        <v>-375</v>
      </c>
      <c r="Y18" s="6">
        <v>-375</v>
      </c>
      <c r="Z18" s="6">
        <v>-375</v>
      </c>
      <c r="AA18" s="6">
        <v>-375</v>
      </c>
      <c r="AB18" s="6">
        <v>-375</v>
      </c>
      <c r="AC18" s="6">
        <v>-375</v>
      </c>
      <c r="AD18" s="6">
        <v>-375</v>
      </c>
      <c r="AE18" s="6">
        <v>-375</v>
      </c>
      <c r="AF18" s="6">
        <v>-375</v>
      </c>
      <c r="AG18" s="6">
        <v>-375</v>
      </c>
      <c r="AH18" s="6">
        <v>-375</v>
      </c>
      <c r="AI18" s="6">
        <v>-412.5</v>
      </c>
      <c r="AJ18" s="6">
        <v>-412.5</v>
      </c>
      <c r="AK18" s="6">
        <v>-412.5</v>
      </c>
      <c r="AL18" s="6">
        <v>-412.5</v>
      </c>
      <c r="AM18" s="6">
        <v>-412.5</v>
      </c>
      <c r="AN18" s="6">
        <v>-412.5</v>
      </c>
      <c r="AO18" s="6">
        <v>-412.5</v>
      </c>
      <c r="AP18" s="6">
        <v>-412.5</v>
      </c>
      <c r="AQ18" s="6">
        <v>-412.5</v>
      </c>
      <c r="AR18" s="6">
        <v>-412.5</v>
      </c>
      <c r="AS18" s="6">
        <v>-412.5</v>
      </c>
      <c r="AT18" s="6">
        <v>-412.5</v>
      </c>
      <c r="AU18" s="6">
        <v>-450</v>
      </c>
      <c r="AV18" s="6">
        <v>-450</v>
      </c>
      <c r="AW18" s="6">
        <v>-450</v>
      </c>
      <c r="AX18" s="6">
        <v>-450</v>
      </c>
      <c r="AY18" s="6">
        <v>-450</v>
      </c>
      <c r="AZ18" s="6">
        <v>-450</v>
      </c>
      <c r="BA18" s="6">
        <v>-450</v>
      </c>
      <c r="BB18" s="6">
        <v>-450</v>
      </c>
      <c r="BC18" s="6">
        <v>-450</v>
      </c>
      <c r="BD18" s="6">
        <v>-450</v>
      </c>
      <c r="BE18" s="6">
        <v>-450</v>
      </c>
      <c r="BF18" s="6">
        <v>-450</v>
      </c>
      <c r="BG18" s="6">
        <v>-487.5</v>
      </c>
      <c r="BH18" s="6">
        <v>-487.5</v>
      </c>
      <c r="BI18" s="6">
        <v>-487.5</v>
      </c>
      <c r="BJ18" s="6">
        <v>-487.5</v>
      </c>
      <c r="BK18" s="6">
        <v>-487.5</v>
      </c>
      <c r="BL18" s="6">
        <v>-487.5</v>
      </c>
      <c r="BM18" s="6">
        <v>-487.5</v>
      </c>
      <c r="BN18" s="6">
        <v>-487.5</v>
      </c>
      <c r="BO18" s="6">
        <v>-487.5</v>
      </c>
      <c r="BP18" s="6">
        <v>-487.5</v>
      </c>
      <c r="BQ18" s="6">
        <v>-487.5</v>
      </c>
      <c r="BR18" s="6">
        <v>-487.5</v>
      </c>
      <c r="BS18" s="1"/>
    </row>
    <row r="19" spans="1:71" x14ac:dyDescent="0.2">
      <c r="A19" s="1"/>
      <c r="B19" s="1"/>
      <c r="C19" s="1" t="s">
        <v>136</v>
      </c>
      <c r="D19" s="1" t="s">
        <v>4</v>
      </c>
      <c r="E19" s="1"/>
      <c r="F19" s="1"/>
      <c r="G19" s="19">
        <v>-4500</v>
      </c>
      <c r="H19" s="19">
        <v>-4950</v>
      </c>
      <c r="I19" s="19">
        <v>-5400</v>
      </c>
      <c r="J19" s="19">
        <v>-5850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6">
        <v>-375</v>
      </c>
      <c r="X19" s="6">
        <v>-375</v>
      </c>
      <c r="Y19" s="6">
        <v>-375</v>
      </c>
      <c r="Z19" s="6">
        <v>-375</v>
      </c>
      <c r="AA19" s="6">
        <v>-375</v>
      </c>
      <c r="AB19" s="6">
        <v>-375</v>
      </c>
      <c r="AC19" s="6">
        <v>-375</v>
      </c>
      <c r="AD19" s="6">
        <v>-375</v>
      </c>
      <c r="AE19" s="6">
        <v>-375</v>
      </c>
      <c r="AF19" s="6">
        <v>-375</v>
      </c>
      <c r="AG19" s="6">
        <v>-375</v>
      </c>
      <c r="AH19" s="6">
        <v>-375</v>
      </c>
      <c r="AI19" s="6">
        <v>-412.5</v>
      </c>
      <c r="AJ19" s="6">
        <v>-412.5</v>
      </c>
      <c r="AK19" s="6">
        <v>-412.5</v>
      </c>
      <c r="AL19" s="6">
        <v>-412.5</v>
      </c>
      <c r="AM19" s="6">
        <v>-412.5</v>
      </c>
      <c r="AN19" s="6">
        <v>-412.5</v>
      </c>
      <c r="AO19" s="6">
        <v>-412.5</v>
      </c>
      <c r="AP19" s="6">
        <v>-412.5</v>
      </c>
      <c r="AQ19" s="6">
        <v>-412.5</v>
      </c>
      <c r="AR19" s="6">
        <v>-412.5</v>
      </c>
      <c r="AS19" s="6">
        <v>-412.5</v>
      </c>
      <c r="AT19" s="6">
        <v>-412.5</v>
      </c>
      <c r="AU19" s="6">
        <v>-450</v>
      </c>
      <c r="AV19" s="6">
        <v>-450</v>
      </c>
      <c r="AW19" s="6">
        <v>-450</v>
      </c>
      <c r="AX19" s="6">
        <v>-450</v>
      </c>
      <c r="AY19" s="6">
        <v>-450</v>
      </c>
      <c r="AZ19" s="6">
        <v>-450</v>
      </c>
      <c r="BA19" s="6">
        <v>-450</v>
      </c>
      <c r="BB19" s="6">
        <v>-450</v>
      </c>
      <c r="BC19" s="6">
        <v>-450</v>
      </c>
      <c r="BD19" s="6">
        <v>-450</v>
      </c>
      <c r="BE19" s="6">
        <v>-450</v>
      </c>
      <c r="BF19" s="6">
        <v>-450</v>
      </c>
      <c r="BG19" s="6">
        <v>-487.5</v>
      </c>
      <c r="BH19" s="6">
        <v>-487.5</v>
      </c>
      <c r="BI19" s="6">
        <v>-487.5</v>
      </c>
      <c r="BJ19" s="6">
        <v>-487.5</v>
      </c>
      <c r="BK19" s="6">
        <v>-487.5</v>
      </c>
      <c r="BL19" s="6">
        <v>-487.5</v>
      </c>
      <c r="BM19" s="6">
        <v>-487.5</v>
      </c>
      <c r="BN19" s="6">
        <v>-487.5</v>
      </c>
      <c r="BO19" s="6">
        <v>-487.5</v>
      </c>
      <c r="BP19" s="6">
        <v>-487.5</v>
      </c>
      <c r="BQ19" s="6">
        <v>-487.5</v>
      </c>
      <c r="BR19" s="6">
        <v>-487.5</v>
      </c>
      <c r="BS19" s="1"/>
    </row>
    <row r="20" spans="1:71" x14ac:dyDescent="0.2">
      <c r="A20" s="1"/>
      <c r="B20" s="1"/>
      <c r="C20" s="1" t="s">
        <v>135</v>
      </c>
      <c r="D20" s="1" t="s">
        <v>4</v>
      </c>
      <c r="E20" s="1"/>
      <c r="F20" s="1"/>
      <c r="G20" s="19">
        <v>-4500</v>
      </c>
      <c r="H20" s="19">
        <v>-4950</v>
      </c>
      <c r="I20" s="19">
        <v>-5400</v>
      </c>
      <c r="J20" s="19">
        <v>-5850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6">
        <v>-375</v>
      </c>
      <c r="X20" s="6">
        <v>-375</v>
      </c>
      <c r="Y20" s="6">
        <v>-375</v>
      </c>
      <c r="Z20" s="6">
        <v>-375</v>
      </c>
      <c r="AA20" s="6">
        <v>-375</v>
      </c>
      <c r="AB20" s="6">
        <v>-375</v>
      </c>
      <c r="AC20" s="6">
        <v>-375</v>
      </c>
      <c r="AD20" s="6">
        <v>-375</v>
      </c>
      <c r="AE20" s="6">
        <v>-375</v>
      </c>
      <c r="AF20" s="6">
        <v>-375</v>
      </c>
      <c r="AG20" s="6">
        <v>-375</v>
      </c>
      <c r="AH20" s="6">
        <v>-375</v>
      </c>
      <c r="AI20" s="6">
        <v>-412.5</v>
      </c>
      <c r="AJ20" s="6">
        <v>-412.5</v>
      </c>
      <c r="AK20" s="6">
        <v>-412.5</v>
      </c>
      <c r="AL20" s="6">
        <v>-412.5</v>
      </c>
      <c r="AM20" s="6">
        <v>-412.5</v>
      </c>
      <c r="AN20" s="6">
        <v>-412.5</v>
      </c>
      <c r="AO20" s="6">
        <v>-412.5</v>
      </c>
      <c r="AP20" s="6">
        <v>-412.5</v>
      </c>
      <c r="AQ20" s="6">
        <v>-412.5</v>
      </c>
      <c r="AR20" s="6">
        <v>-412.5</v>
      </c>
      <c r="AS20" s="6">
        <v>-412.5</v>
      </c>
      <c r="AT20" s="6">
        <v>-412.5</v>
      </c>
      <c r="AU20" s="6">
        <v>-450</v>
      </c>
      <c r="AV20" s="6">
        <v>-450</v>
      </c>
      <c r="AW20" s="6">
        <v>-450</v>
      </c>
      <c r="AX20" s="6">
        <v>-450</v>
      </c>
      <c r="AY20" s="6">
        <v>-450</v>
      </c>
      <c r="AZ20" s="6">
        <v>-450</v>
      </c>
      <c r="BA20" s="6">
        <v>-450</v>
      </c>
      <c r="BB20" s="6">
        <v>-450</v>
      </c>
      <c r="BC20" s="6">
        <v>-450</v>
      </c>
      <c r="BD20" s="6">
        <v>-450</v>
      </c>
      <c r="BE20" s="6">
        <v>-450</v>
      </c>
      <c r="BF20" s="6">
        <v>-450</v>
      </c>
      <c r="BG20" s="6">
        <v>-487.5</v>
      </c>
      <c r="BH20" s="6">
        <v>-487.5</v>
      </c>
      <c r="BI20" s="6">
        <v>-487.5</v>
      </c>
      <c r="BJ20" s="6">
        <v>-487.5</v>
      </c>
      <c r="BK20" s="6">
        <v>-487.5</v>
      </c>
      <c r="BL20" s="6">
        <v>-487.5</v>
      </c>
      <c r="BM20" s="6">
        <v>-487.5</v>
      </c>
      <c r="BN20" s="6">
        <v>-487.5</v>
      </c>
      <c r="BO20" s="6">
        <v>-487.5</v>
      </c>
      <c r="BP20" s="6">
        <v>-487.5</v>
      </c>
      <c r="BQ20" s="6">
        <v>-487.5</v>
      </c>
      <c r="BR20" s="6">
        <v>-487.5</v>
      </c>
      <c r="BS20" s="1"/>
    </row>
    <row r="21" spans="1:71" x14ac:dyDescent="0.2">
      <c r="A21" s="1"/>
      <c r="B21" s="1"/>
      <c r="C21" s="1" t="s">
        <v>134</v>
      </c>
      <c r="D21" s="1" t="s">
        <v>4</v>
      </c>
      <c r="E21" s="1"/>
      <c r="F21" s="1"/>
      <c r="G21" s="19">
        <v>-4500</v>
      </c>
      <c r="H21" s="19">
        <v>-4950</v>
      </c>
      <c r="I21" s="19">
        <v>-5400</v>
      </c>
      <c r="J21" s="19">
        <v>-5850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6">
        <v>-375</v>
      </c>
      <c r="X21" s="6">
        <v>-375</v>
      </c>
      <c r="Y21" s="6">
        <v>-375</v>
      </c>
      <c r="Z21" s="6">
        <v>-375</v>
      </c>
      <c r="AA21" s="6">
        <v>-375</v>
      </c>
      <c r="AB21" s="6">
        <v>-375</v>
      </c>
      <c r="AC21" s="6">
        <v>-375</v>
      </c>
      <c r="AD21" s="6">
        <v>-375</v>
      </c>
      <c r="AE21" s="6">
        <v>-375</v>
      </c>
      <c r="AF21" s="6">
        <v>-375</v>
      </c>
      <c r="AG21" s="6">
        <v>-375</v>
      </c>
      <c r="AH21" s="6">
        <v>-375</v>
      </c>
      <c r="AI21" s="6">
        <v>-412.5</v>
      </c>
      <c r="AJ21" s="6">
        <v>-412.5</v>
      </c>
      <c r="AK21" s="6">
        <v>-412.5</v>
      </c>
      <c r="AL21" s="6">
        <v>-412.5</v>
      </c>
      <c r="AM21" s="6">
        <v>-412.5</v>
      </c>
      <c r="AN21" s="6">
        <v>-412.5</v>
      </c>
      <c r="AO21" s="6">
        <v>-412.5</v>
      </c>
      <c r="AP21" s="6">
        <v>-412.5</v>
      </c>
      <c r="AQ21" s="6">
        <v>-412.5</v>
      </c>
      <c r="AR21" s="6">
        <v>-412.5</v>
      </c>
      <c r="AS21" s="6">
        <v>-412.5</v>
      </c>
      <c r="AT21" s="6">
        <v>-412.5</v>
      </c>
      <c r="AU21" s="6">
        <v>-450</v>
      </c>
      <c r="AV21" s="6">
        <v>-450</v>
      </c>
      <c r="AW21" s="6">
        <v>-450</v>
      </c>
      <c r="AX21" s="6">
        <v>-450</v>
      </c>
      <c r="AY21" s="6">
        <v>-450</v>
      </c>
      <c r="AZ21" s="6">
        <v>-450</v>
      </c>
      <c r="BA21" s="6">
        <v>-450</v>
      </c>
      <c r="BB21" s="6">
        <v>-450</v>
      </c>
      <c r="BC21" s="6">
        <v>-450</v>
      </c>
      <c r="BD21" s="6">
        <v>-450</v>
      </c>
      <c r="BE21" s="6">
        <v>-450</v>
      </c>
      <c r="BF21" s="6">
        <v>-450</v>
      </c>
      <c r="BG21" s="6">
        <v>-487.5</v>
      </c>
      <c r="BH21" s="6">
        <v>-487.5</v>
      </c>
      <c r="BI21" s="6">
        <v>-487.5</v>
      </c>
      <c r="BJ21" s="6">
        <v>-487.5</v>
      </c>
      <c r="BK21" s="6">
        <v>-487.5</v>
      </c>
      <c r="BL21" s="6">
        <v>-487.5</v>
      </c>
      <c r="BM21" s="6">
        <v>-487.5</v>
      </c>
      <c r="BN21" s="6">
        <v>-487.5</v>
      </c>
      <c r="BO21" s="6">
        <v>-487.5</v>
      </c>
      <c r="BP21" s="6">
        <v>-487.5</v>
      </c>
      <c r="BQ21" s="6">
        <v>-487.5</v>
      </c>
      <c r="BR21" s="6">
        <v>-487.5</v>
      </c>
      <c r="BS21" s="1"/>
    </row>
    <row r="22" spans="1:71" x14ac:dyDescent="0.2">
      <c r="A22" s="1"/>
      <c r="B22" s="1"/>
      <c r="C22" s="1" t="s">
        <v>133</v>
      </c>
      <c r="D22" s="1" t="s">
        <v>4</v>
      </c>
      <c r="E22" s="1"/>
      <c r="F22" s="1"/>
      <c r="G22" s="19">
        <v>-4500</v>
      </c>
      <c r="H22" s="19">
        <v>-4950</v>
      </c>
      <c r="I22" s="19">
        <v>-5400</v>
      </c>
      <c r="J22" s="19">
        <v>-5850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6">
        <v>-375</v>
      </c>
      <c r="X22" s="6">
        <v>-375</v>
      </c>
      <c r="Y22" s="6">
        <v>-375</v>
      </c>
      <c r="Z22" s="6">
        <v>-375</v>
      </c>
      <c r="AA22" s="6">
        <v>-375</v>
      </c>
      <c r="AB22" s="6">
        <v>-375</v>
      </c>
      <c r="AC22" s="6">
        <v>-375</v>
      </c>
      <c r="AD22" s="6">
        <v>-375</v>
      </c>
      <c r="AE22" s="6">
        <v>-375</v>
      </c>
      <c r="AF22" s="6">
        <v>-375</v>
      </c>
      <c r="AG22" s="6">
        <v>-375</v>
      </c>
      <c r="AH22" s="6">
        <v>-375</v>
      </c>
      <c r="AI22" s="6">
        <v>-412.5</v>
      </c>
      <c r="AJ22" s="6">
        <v>-412.5</v>
      </c>
      <c r="AK22" s="6">
        <v>-412.5</v>
      </c>
      <c r="AL22" s="6">
        <v>-412.5</v>
      </c>
      <c r="AM22" s="6">
        <v>-412.5</v>
      </c>
      <c r="AN22" s="6">
        <v>-412.5</v>
      </c>
      <c r="AO22" s="6">
        <v>-412.5</v>
      </c>
      <c r="AP22" s="6">
        <v>-412.5</v>
      </c>
      <c r="AQ22" s="6">
        <v>-412.5</v>
      </c>
      <c r="AR22" s="6">
        <v>-412.5</v>
      </c>
      <c r="AS22" s="6">
        <v>-412.5</v>
      </c>
      <c r="AT22" s="6">
        <v>-412.5</v>
      </c>
      <c r="AU22" s="6">
        <v>-450</v>
      </c>
      <c r="AV22" s="6">
        <v>-450</v>
      </c>
      <c r="AW22" s="6">
        <v>-450</v>
      </c>
      <c r="AX22" s="6">
        <v>-450</v>
      </c>
      <c r="AY22" s="6">
        <v>-450</v>
      </c>
      <c r="AZ22" s="6">
        <v>-450</v>
      </c>
      <c r="BA22" s="6">
        <v>-450</v>
      </c>
      <c r="BB22" s="6">
        <v>-450</v>
      </c>
      <c r="BC22" s="6">
        <v>-450</v>
      </c>
      <c r="BD22" s="6">
        <v>-450</v>
      </c>
      <c r="BE22" s="6">
        <v>-450</v>
      </c>
      <c r="BF22" s="6">
        <v>-450</v>
      </c>
      <c r="BG22" s="6">
        <v>-487.5</v>
      </c>
      <c r="BH22" s="6">
        <v>-487.5</v>
      </c>
      <c r="BI22" s="6">
        <v>-487.5</v>
      </c>
      <c r="BJ22" s="6">
        <v>-487.5</v>
      </c>
      <c r="BK22" s="6">
        <v>-487.5</v>
      </c>
      <c r="BL22" s="6">
        <v>-487.5</v>
      </c>
      <c r="BM22" s="6">
        <v>-487.5</v>
      </c>
      <c r="BN22" s="6">
        <v>-487.5</v>
      </c>
      <c r="BO22" s="6">
        <v>-487.5</v>
      </c>
      <c r="BP22" s="6">
        <v>-487.5</v>
      </c>
      <c r="BQ22" s="6">
        <v>-487.5</v>
      </c>
      <c r="BR22" s="6">
        <v>-487.5</v>
      </c>
      <c r="BS22" s="1"/>
    </row>
    <row r="23" spans="1:71" x14ac:dyDescent="0.2">
      <c r="A23" s="1"/>
      <c r="B23" s="1"/>
      <c r="C23" s="27" t="s">
        <v>132</v>
      </c>
      <c r="D23" s="1" t="s">
        <v>4</v>
      </c>
      <c r="E23" s="1"/>
      <c r="F23" s="1"/>
      <c r="G23" s="17">
        <v>67500</v>
      </c>
      <c r="H23" s="17">
        <v>74250</v>
      </c>
      <c r="I23" s="17">
        <v>81000</v>
      </c>
      <c r="J23" s="17">
        <v>87750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7">
        <v>5625</v>
      </c>
      <c r="X23" s="17">
        <v>5625</v>
      </c>
      <c r="Y23" s="17">
        <v>5625</v>
      </c>
      <c r="Z23" s="17">
        <v>5625</v>
      </c>
      <c r="AA23" s="17">
        <v>5625</v>
      </c>
      <c r="AB23" s="17">
        <v>5625</v>
      </c>
      <c r="AC23" s="17">
        <v>5625</v>
      </c>
      <c r="AD23" s="17">
        <v>5625</v>
      </c>
      <c r="AE23" s="17">
        <v>5625</v>
      </c>
      <c r="AF23" s="17">
        <v>5625</v>
      </c>
      <c r="AG23" s="17">
        <v>5625</v>
      </c>
      <c r="AH23" s="17">
        <v>5625</v>
      </c>
      <c r="AI23" s="17">
        <v>6187.5</v>
      </c>
      <c r="AJ23" s="17">
        <v>6187.5</v>
      </c>
      <c r="AK23" s="17">
        <v>6187.5</v>
      </c>
      <c r="AL23" s="17">
        <v>6187.5</v>
      </c>
      <c r="AM23" s="17">
        <v>6187.5</v>
      </c>
      <c r="AN23" s="17">
        <v>6187.5</v>
      </c>
      <c r="AO23" s="17">
        <v>6187.5</v>
      </c>
      <c r="AP23" s="17">
        <v>6187.5</v>
      </c>
      <c r="AQ23" s="17">
        <v>6187.5</v>
      </c>
      <c r="AR23" s="17">
        <v>6187.5</v>
      </c>
      <c r="AS23" s="17">
        <v>6187.5</v>
      </c>
      <c r="AT23" s="17">
        <v>6187.5</v>
      </c>
      <c r="AU23" s="17">
        <v>6750</v>
      </c>
      <c r="AV23" s="17">
        <v>6750</v>
      </c>
      <c r="AW23" s="17">
        <v>6750</v>
      </c>
      <c r="AX23" s="17">
        <v>6750</v>
      </c>
      <c r="AY23" s="17">
        <v>6750</v>
      </c>
      <c r="AZ23" s="17">
        <v>6750</v>
      </c>
      <c r="BA23" s="17">
        <v>6750</v>
      </c>
      <c r="BB23" s="17">
        <v>6750</v>
      </c>
      <c r="BC23" s="17">
        <v>6750</v>
      </c>
      <c r="BD23" s="17">
        <v>6750</v>
      </c>
      <c r="BE23" s="17">
        <v>6750</v>
      </c>
      <c r="BF23" s="17">
        <v>6750</v>
      </c>
      <c r="BG23" s="17">
        <v>7312.5</v>
      </c>
      <c r="BH23" s="17">
        <v>7312.5</v>
      </c>
      <c r="BI23" s="17">
        <v>7312.5</v>
      </c>
      <c r="BJ23" s="17">
        <v>7312.5</v>
      </c>
      <c r="BK23" s="17">
        <v>7312.5</v>
      </c>
      <c r="BL23" s="17">
        <v>7312.5</v>
      </c>
      <c r="BM23" s="17">
        <v>7312.5</v>
      </c>
      <c r="BN23" s="17">
        <v>7312.5</v>
      </c>
      <c r="BO23" s="17">
        <v>7312.5</v>
      </c>
      <c r="BP23" s="17">
        <v>7312.5</v>
      </c>
      <c r="BQ23" s="17">
        <v>7312.5</v>
      </c>
      <c r="BR23" s="17">
        <v>7312.5</v>
      </c>
      <c r="BS23" s="1"/>
    </row>
    <row r="24" spans="1:71" x14ac:dyDescent="0.2">
      <c r="A24" s="1"/>
      <c r="B24" s="1"/>
      <c r="C24" s="27" t="s">
        <v>131</v>
      </c>
      <c r="D24" s="1" t="s">
        <v>0</v>
      </c>
      <c r="E24" s="1"/>
      <c r="F24" s="1"/>
      <c r="G24" s="35">
        <v>0.75</v>
      </c>
      <c r="H24" s="35">
        <v>0.75</v>
      </c>
      <c r="I24" s="35">
        <v>0.75</v>
      </c>
      <c r="J24" s="35">
        <v>0.75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35">
        <v>0.75</v>
      </c>
      <c r="X24" s="35">
        <v>0.75</v>
      </c>
      <c r="Y24" s="35">
        <v>0.75</v>
      </c>
      <c r="Z24" s="35">
        <v>0.75</v>
      </c>
      <c r="AA24" s="35">
        <v>0.75</v>
      </c>
      <c r="AB24" s="35">
        <v>0.75</v>
      </c>
      <c r="AC24" s="35">
        <v>0.75</v>
      </c>
      <c r="AD24" s="35">
        <v>0.75</v>
      </c>
      <c r="AE24" s="35">
        <v>0.75</v>
      </c>
      <c r="AF24" s="35">
        <v>0.75</v>
      </c>
      <c r="AG24" s="35">
        <v>0.75</v>
      </c>
      <c r="AH24" s="35">
        <v>0.75</v>
      </c>
      <c r="AI24" s="35">
        <v>0.75</v>
      </c>
      <c r="AJ24" s="35">
        <v>0.75</v>
      </c>
      <c r="AK24" s="35">
        <v>0.75</v>
      </c>
      <c r="AL24" s="35">
        <v>0.75</v>
      </c>
      <c r="AM24" s="35">
        <v>0.75</v>
      </c>
      <c r="AN24" s="35">
        <v>0.75</v>
      </c>
      <c r="AO24" s="35">
        <v>0.75</v>
      </c>
      <c r="AP24" s="35">
        <v>0.75</v>
      </c>
      <c r="AQ24" s="35">
        <v>0.75</v>
      </c>
      <c r="AR24" s="35">
        <v>0.75</v>
      </c>
      <c r="AS24" s="35">
        <v>0.75</v>
      </c>
      <c r="AT24" s="35">
        <v>0.75</v>
      </c>
      <c r="AU24" s="35">
        <v>0.75</v>
      </c>
      <c r="AV24" s="35">
        <v>0.75</v>
      </c>
      <c r="AW24" s="35">
        <v>0.75</v>
      </c>
      <c r="AX24" s="35">
        <v>0.75</v>
      </c>
      <c r="AY24" s="35">
        <v>0.75</v>
      </c>
      <c r="AZ24" s="35">
        <v>0.75</v>
      </c>
      <c r="BA24" s="35">
        <v>0.75</v>
      </c>
      <c r="BB24" s="35">
        <v>0.75</v>
      </c>
      <c r="BC24" s="35">
        <v>0.75</v>
      </c>
      <c r="BD24" s="35">
        <v>0.75</v>
      </c>
      <c r="BE24" s="35">
        <v>0.75</v>
      </c>
      <c r="BF24" s="35">
        <v>0.75</v>
      </c>
      <c r="BG24" s="35">
        <v>0.75</v>
      </c>
      <c r="BH24" s="35">
        <v>0.75</v>
      </c>
      <c r="BI24" s="35">
        <v>0.75</v>
      </c>
      <c r="BJ24" s="35">
        <v>0.75</v>
      </c>
      <c r="BK24" s="35">
        <v>0.75</v>
      </c>
      <c r="BL24" s="35">
        <v>0.75</v>
      </c>
      <c r="BM24" s="35">
        <v>0.75</v>
      </c>
      <c r="BN24" s="35">
        <v>0.75</v>
      </c>
      <c r="BO24" s="35">
        <v>0.75</v>
      </c>
      <c r="BP24" s="35">
        <v>0.75</v>
      </c>
      <c r="BQ24" s="35">
        <v>0.75</v>
      </c>
      <c r="BR24" s="35">
        <v>0.75</v>
      </c>
      <c r="BS24" s="1"/>
    </row>
    <row r="25" spans="1:7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</row>
    <row r="26" spans="1:71" x14ac:dyDescent="0.2">
      <c r="A26" s="1"/>
      <c r="B26" s="1"/>
      <c r="C26" s="1" t="s">
        <v>130</v>
      </c>
      <c r="D26" s="1" t="s">
        <v>4</v>
      </c>
      <c r="E26" s="1"/>
      <c r="F26" s="1"/>
      <c r="G26" s="19">
        <v>-900</v>
      </c>
      <c r="H26" s="19">
        <v>-990</v>
      </c>
      <c r="I26" s="19">
        <v>-1080</v>
      </c>
      <c r="J26" s="19">
        <v>-1170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6">
        <v>-75</v>
      </c>
      <c r="X26" s="6">
        <v>-75</v>
      </c>
      <c r="Y26" s="6">
        <v>-75</v>
      </c>
      <c r="Z26" s="6">
        <v>-75</v>
      </c>
      <c r="AA26" s="6">
        <v>-75</v>
      </c>
      <c r="AB26" s="6">
        <v>-75</v>
      </c>
      <c r="AC26" s="6">
        <v>-75</v>
      </c>
      <c r="AD26" s="6">
        <v>-75</v>
      </c>
      <c r="AE26" s="6">
        <v>-75</v>
      </c>
      <c r="AF26" s="6">
        <v>-75</v>
      </c>
      <c r="AG26" s="6">
        <v>-75</v>
      </c>
      <c r="AH26" s="6">
        <v>-75</v>
      </c>
      <c r="AI26" s="6">
        <v>-82.5</v>
      </c>
      <c r="AJ26" s="6">
        <v>-82.5</v>
      </c>
      <c r="AK26" s="6">
        <v>-82.5</v>
      </c>
      <c r="AL26" s="6">
        <v>-82.5</v>
      </c>
      <c r="AM26" s="6">
        <v>-82.5</v>
      </c>
      <c r="AN26" s="6">
        <v>-82.5</v>
      </c>
      <c r="AO26" s="6">
        <v>-82.5</v>
      </c>
      <c r="AP26" s="6">
        <v>-82.5</v>
      </c>
      <c r="AQ26" s="6">
        <v>-82.5</v>
      </c>
      <c r="AR26" s="6">
        <v>-82.5</v>
      </c>
      <c r="AS26" s="6">
        <v>-82.5</v>
      </c>
      <c r="AT26" s="6">
        <v>-82.5</v>
      </c>
      <c r="AU26" s="6">
        <v>-90</v>
      </c>
      <c r="AV26" s="6">
        <v>-90</v>
      </c>
      <c r="AW26" s="6">
        <v>-90</v>
      </c>
      <c r="AX26" s="6">
        <v>-90</v>
      </c>
      <c r="AY26" s="6">
        <v>-90</v>
      </c>
      <c r="AZ26" s="6">
        <v>-90</v>
      </c>
      <c r="BA26" s="6">
        <v>-90</v>
      </c>
      <c r="BB26" s="6">
        <v>-90</v>
      </c>
      <c r="BC26" s="6">
        <v>-90</v>
      </c>
      <c r="BD26" s="6">
        <v>-90</v>
      </c>
      <c r="BE26" s="6">
        <v>-90</v>
      </c>
      <c r="BF26" s="6">
        <v>-90</v>
      </c>
      <c r="BG26" s="6">
        <v>-97.5</v>
      </c>
      <c r="BH26" s="6">
        <v>-97.5</v>
      </c>
      <c r="BI26" s="6">
        <v>-97.5</v>
      </c>
      <c r="BJ26" s="6">
        <v>-97.5</v>
      </c>
      <c r="BK26" s="6">
        <v>-97.5</v>
      </c>
      <c r="BL26" s="6">
        <v>-97.5</v>
      </c>
      <c r="BM26" s="6">
        <v>-97.5</v>
      </c>
      <c r="BN26" s="6">
        <v>-97.5</v>
      </c>
      <c r="BO26" s="6">
        <v>-97.5</v>
      </c>
      <c r="BP26" s="6">
        <v>-97.5</v>
      </c>
      <c r="BQ26" s="6">
        <v>-97.5</v>
      </c>
      <c r="BR26" s="6">
        <v>-97.5</v>
      </c>
      <c r="BS26" s="1"/>
    </row>
    <row r="27" spans="1:71" x14ac:dyDescent="0.2">
      <c r="A27" s="1"/>
      <c r="B27" s="1"/>
      <c r="C27" s="1" t="s">
        <v>19</v>
      </c>
      <c r="D27" s="1" t="s">
        <v>4</v>
      </c>
      <c r="E27" s="1"/>
      <c r="F27" s="1"/>
      <c r="G27" s="19">
        <v>-1800</v>
      </c>
      <c r="H27" s="19">
        <v>-1980</v>
      </c>
      <c r="I27" s="19">
        <v>-2160</v>
      </c>
      <c r="J27" s="19">
        <v>-2340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6">
        <v>-150</v>
      </c>
      <c r="X27" s="6">
        <v>-150</v>
      </c>
      <c r="Y27" s="6">
        <v>-150</v>
      </c>
      <c r="Z27" s="6">
        <v>-150</v>
      </c>
      <c r="AA27" s="6">
        <v>-150</v>
      </c>
      <c r="AB27" s="6">
        <v>-150</v>
      </c>
      <c r="AC27" s="6">
        <v>-150</v>
      </c>
      <c r="AD27" s="6">
        <v>-150</v>
      </c>
      <c r="AE27" s="6">
        <v>-150</v>
      </c>
      <c r="AF27" s="6">
        <v>-150</v>
      </c>
      <c r="AG27" s="6">
        <v>-150</v>
      </c>
      <c r="AH27" s="6">
        <v>-150</v>
      </c>
      <c r="AI27" s="6">
        <v>-165</v>
      </c>
      <c r="AJ27" s="6">
        <v>-165</v>
      </c>
      <c r="AK27" s="6">
        <v>-165</v>
      </c>
      <c r="AL27" s="6">
        <v>-165</v>
      </c>
      <c r="AM27" s="6">
        <v>-165</v>
      </c>
      <c r="AN27" s="6">
        <v>-165</v>
      </c>
      <c r="AO27" s="6">
        <v>-165</v>
      </c>
      <c r="AP27" s="6">
        <v>-165</v>
      </c>
      <c r="AQ27" s="6">
        <v>-165</v>
      </c>
      <c r="AR27" s="6">
        <v>-165</v>
      </c>
      <c r="AS27" s="6">
        <v>-165</v>
      </c>
      <c r="AT27" s="6">
        <v>-165</v>
      </c>
      <c r="AU27" s="6">
        <v>-180</v>
      </c>
      <c r="AV27" s="6">
        <v>-180</v>
      </c>
      <c r="AW27" s="6">
        <v>-180</v>
      </c>
      <c r="AX27" s="6">
        <v>-180</v>
      </c>
      <c r="AY27" s="6">
        <v>-180</v>
      </c>
      <c r="AZ27" s="6">
        <v>-180</v>
      </c>
      <c r="BA27" s="6">
        <v>-180</v>
      </c>
      <c r="BB27" s="6">
        <v>-180</v>
      </c>
      <c r="BC27" s="6">
        <v>-180</v>
      </c>
      <c r="BD27" s="6">
        <v>-180</v>
      </c>
      <c r="BE27" s="6">
        <v>-180</v>
      </c>
      <c r="BF27" s="6">
        <v>-180</v>
      </c>
      <c r="BG27" s="6">
        <v>-195</v>
      </c>
      <c r="BH27" s="6">
        <v>-195</v>
      </c>
      <c r="BI27" s="6">
        <v>-195</v>
      </c>
      <c r="BJ27" s="6">
        <v>-195</v>
      </c>
      <c r="BK27" s="6">
        <v>-195</v>
      </c>
      <c r="BL27" s="6">
        <v>-195</v>
      </c>
      <c r="BM27" s="6">
        <v>-195</v>
      </c>
      <c r="BN27" s="6">
        <v>-195</v>
      </c>
      <c r="BO27" s="6">
        <v>-195</v>
      </c>
      <c r="BP27" s="6">
        <v>-195</v>
      </c>
      <c r="BQ27" s="6">
        <v>-195</v>
      </c>
      <c r="BR27" s="6">
        <v>-195</v>
      </c>
      <c r="BS27" s="1"/>
    </row>
    <row r="28" spans="1:71" x14ac:dyDescent="0.2">
      <c r="A28" s="1"/>
      <c r="B28" s="1"/>
      <c r="C28" s="1" t="s">
        <v>18</v>
      </c>
      <c r="D28" s="1" t="s">
        <v>4</v>
      </c>
      <c r="E28" s="1"/>
      <c r="F28" s="1"/>
      <c r="G28" s="19">
        <v>-2700</v>
      </c>
      <c r="H28" s="19">
        <v>-2970</v>
      </c>
      <c r="I28" s="19">
        <v>-3240</v>
      </c>
      <c r="J28" s="19">
        <v>-3510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6">
        <v>-225</v>
      </c>
      <c r="X28" s="6">
        <v>-225</v>
      </c>
      <c r="Y28" s="6">
        <v>-225</v>
      </c>
      <c r="Z28" s="6">
        <v>-225</v>
      </c>
      <c r="AA28" s="6">
        <v>-225</v>
      </c>
      <c r="AB28" s="6">
        <v>-225</v>
      </c>
      <c r="AC28" s="6">
        <v>-225</v>
      </c>
      <c r="AD28" s="6">
        <v>-225</v>
      </c>
      <c r="AE28" s="6">
        <v>-225</v>
      </c>
      <c r="AF28" s="6">
        <v>-225</v>
      </c>
      <c r="AG28" s="6">
        <v>-225</v>
      </c>
      <c r="AH28" s="6">
        <v>-225</v>
      </c>
      <c r="AI28" s="6">
        <v>-247.5</v>
      </c>
      <c r="AJ28" s="6">
        <v>-247.5</v>
      </c>
      <c r="AK28" s="6">
        <v>-247.5</v>
      </c>
      <c r="AL28" s="6">
        <v>-247.5</v>
      </c>
      <c r="AM28" s="6">
        <v>-247.5</v>
      </c>
      <c r="AN28" s="6">
        <v>-247.5</v>
      </c>
      <c r="AO28" s="6">
        <v>-247.5</v>
      </c>
      <c r="AP28" s="6">
        <v>-247.5</v>
      </c>
      <c r="AQ28" s="6">
        <v>-247.5</v>
      </c>
      <c r="AR28" s="6">
        <v>-247.5</v>
      </c>
      <c r="AS28" s="6">
        <v>-247.5</v>
      </c>
      <c r="AT28" s="6">
        <v>-247.5</v>
      </c>
      <c r="AU28" s="6">
        <v>-270</v>
      </c>
      <c r="AV28" s="6">
        <v>-270</v>
      </c>
      <c r="AW28" s="6">
        <v>-270</v>
      </c>
      <c r="AX28" s="6">
        <v>-270</v>
      </c>
      <c r="AY28" s="6">
        <v>-270</v>
      </c>
      <c r="AZ28" s="6">
        <v>-270</v>
      </c>
      <c r="BA28" s="6">
        <v>-270</v>
      </c>
      <c r="BB28" s="6">
        <v>-270</v>
      </c>
      <c r="BC28" s="6">
        <v>-270</v>
      </c>
      <c r="BD28" s="6">
        <v>-270</v>
      </c>
      <c r="BE28" s="6">
        <v>-270</v>
      </c>
      <c r="BF28" s="6">
        <v>-270</v>
      </c>
      <c r="BG28" s="6">
        <v>-292.5</v>
      </c>
      <c r="BH28" s="6">
        <v>-292.5</v>
      </c>
      <c r="BI28" s="6">
        <v>-292.5</v>
      </c>
      <c r="BJ28" s="6">
        <v>-292.5</v>
      </c>
      <c r="BK28" s="6">
        <v>-292.5</v>
      </c>
      <c r="BL28" s="6">
        <v>-292.5</v>
      </c>
      <c r="BM28" s="6">
        <v>-292.5</v>
      </c>
      <c r="BN28" s="6">
        <v>-292.5</v>
      </c>
      <c r="BO28" s="6">
        <v>-292.5</v>
      </c>
      <c r="BP28" s="6">
        <v>-292.5</v>
      </c>
      <c r="BQ28" s="6">
        <v>-292.5</v>
      </c>
      <c r="BR28" s="6">
        <v>-292.5</v>
      </c>
      <c r="BS28" s="1"/>
    </row>
    <row r="29" spans="1:71" x14ac:dyDescent="0.2">
      <c r="A29" s="1"/>
      <c r="B29" s="1"/>
      <c r="C29" s="1" t="s">
        <v>16</v>
      </c>
      <c r="D29" s="1" t="s">
        <v>4</v>
      </c>
      <c r="E29" s="1"/>
      <c r="F29" s="1"/>
      <c r="G29" s="19">
        <v>0</v>
      </c>
      <c r="H29" s="19">
        <v>0</v>
      </c>
      <c r="I29" s="19">
        <v>0</v>
      </c>
      <c r="J29" s="19">
        <v>0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  <c r="AE29" s="6">
        <v>0</v>
      </c>
      <c r="AF29" s="6">
        <v>0</v>
      </c>
      <c r="AG29" s="6">
        <v>0</v>
      </c>
      <c r="AH29" s="6">
        <v>0</v>
      </c>
      <c r="AI29" s="6">
        <v>0</v>
      </c>
      <c r="AJ29" s="6">
        <v>0</v>
      </c>
      <c r="AK29" s="6">
        <v>0</v>
      </c>
      <c r="AL29" s="6">
        <v>0</v>
      </c>
      <c r="AM29" s="6">
        <v>0</v>
      </c>
      <c r="AN29" s="6">
        <v>0</v>
      </c>
      <c r="AO29" s="6">
        <v>0</v>
      </c>
      <c r="AP29" s="6">
        <v>0</v>
      </c>
      <c r="AQ29" s="6">
        <v>0</v>
      </c>
      <c r="AR29" s="6">
        <v>0</v>
      </c>
      <c r="AS29" s="6">
        <v>0</v>
      </c>
      <c r="AT29" s="6">
        <v>0</v>
      </c>
      <c r="AU29" s="6">
        <v>0</v>
      </c>
      <c r="AV29" s="6">
        <v>0</v>
      </c>
      <c r="AW29" s="6">
        <v>0</v>
      </c>
      <c r="AX29" s="6">
        <v>0</v>
      </c>
      <c r="AY29" s="6">
        <v>0</v>
      </c>
      <c r="AZ29" s="6">
        <v>0</v>
      </c>
      <c r="BA29" s="6">
        <v>0</v>
      </c>
      <c r="BB29" s="6">
        <v>0</v>
      </c>
      <c r="BC29" s="6">
        <v>0</v>
      </c>
      <c r="BD29" s="6">
        <v>0</v>
      </c>
      <c r="BE29" s="6">
        <v>0</v>
      </c>
      <c r="BF29" s="6">
        <v>0</v>
      </c>
      <c r="BG29" s="6">
        <v>0</v>
      </c>
      <c r="BH29" s="6">
        <v>0</v>
      </c>
      <c r="BI29" s="6">
        <v>0</v>
      </c>
      <c r="BJ29" s="6">
        <v>0</v>
      </c>
      <c r="BK29" s="6">
        <v>0</v>
      </c>
      <c r="BL29" s="6">
        <v>0</v>
      </c>
      <c r="BM29" s="6">
        <v>0</v>
      </c>
      <c r="BN29" s="6">
        <v>0</v>
      </c>
      <c r="BO29" s="6">
        <v>0</v>
      </c>
      <c r="BP29" s="6">
        <v>0</v>
      </c>
      <c r="BQ29" s="6">
        <v>0</v>
      </c>
      <c r="BR29" s="6">
        <v>0</v>
      </c>
      <c r="BS29" s="1"/>
    </row>
    <row r="30" spans="1:71" x14ac:dyDescent="0.2">
      <c r="A30" s="1"/>
      <c r="B30" s="1"/>
      <c r="C30" s="1" t="s">
        <v>15</v>
      </c>
      <c r="D30" s="1" t="s">
        <v>4</v>
      </c>
      <c r="E30" s="1"/>
      <c r="F30" s="1"/>
      <c r="G30" s="19">
        <v>-60000</v>
      </c>
      <c r="H30" s="19">
        <v>-60000</v>
      </c>
      <c r="I30" s="19">
        <v>-60000</v>
      </c>
      <c r="J30" s="19">
        <v>-60000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6">
        <v>-5000</v>
      </c>
      <c r="X30" s="6">
        <v>-5000</v>
      </c>
      <c r="Y30" s="6">
        <v>-5000</v>
      </c>
      <c r="Z30" s="6">
        <v>-5000</v>
      </c>
      <c r="AA30" s="6">
        <v>-5000</v>
      </c>
      <c r="AB30" s="6">
        <v>-5000</v>
      </c>
      <c r="AC30" s="6">
        <v>-5000</v>
      </c>
      <c r="AD30" s="6">
        <v>-5000</v>
      </c>
      <c r="AE30" s="6">
        <v>-5000</v>
      </c>
      <c r="AF30" s="6">
        <v>-5000</v>
      </c>
      <c r="AG30" s="6">
        <v>-5000</v>
      </c>
      <c r="AH30" s="6">
        <v>-5000</v>
      </c>
      <c r="AI30" s="6">
        <v>-5000</v>
      </c>
      <c r="AJ30" s="6">
        <v>-5000</v>
      </c>
      <c r="AK30" s="6">
        <v>-5000</v>
      </c>
      <c r="AL30" s="6">
        <v>-5000</v>
      </c>
      <c r="AM30" s="6">
        <v>-5000</v>
      </c>
      <c r="AN30" s="6">
        <v>-5000</v>
      </c>
      <c r="AO30" s="6">
        <v>-5000</v>
      </c>
      <c r="AP30" s="6">
        <v>-5000</v>
      </c>
      <c r="AQ30" s="6">
        <v>-5000</v>
      </c>
      <c r="AR30" s="6">
        <v>-5000</v>
      </c>
      <c r="AS30" s="6">
        <v>-5000</v>
      </c>
      <c r="AT30" s="6">
        <v>-5000</v>
      </c>
      <c r="AU30" s="6">
        <v>-5000</v>
      </c>
      <c r="AV30" s="6">
        <v>-5000</v>
      </c>
      <c r="AW30" s="6">
        <v>-5000</v>
      </c>
      <c r="AX30" s="6">
        <v>-5000</v>
      </c>
      <c r="AY30" s="6">
        <v>-5000</v>
      </c>
      <c r="AZ30" s="6">
        <v>-5000</v>
      </c>
      <c r="BA30" s="6">
        <v>-5000</v>
      </c>
      <c r="BB30" s="6">
        <v>-5000</v>
      </c>
      <c r="BC30" s="6">
        <v>-5000</v>
      </c>
      <c r="BD30" s="6">
        <v>-5000</v>
      </c>
      <c r="BE30" s="6">
        <v>-5000</v>
      </c>
      <c r="BF30" s="6">
        <v>-5000</v>
      </c>
      <c r="BG30" s="6">
        <v>-5000</v>
      </c>
      <c r="BH30" s="6">
        <v>-5000</v>
      </c>
      <c r="BI30" s="6">
        <v>-5000</v>
      </c>
      <c r="BJ30" s="6">
        <v>-5000</v>
      </c>
      <c r="BK30" s="6">
        <v>-5000</v>
      </c>
      <c r="BL30" s="6">
        <v>-5000</v>
      </c>
      <c r="BM30" s="6">
        <v>-5000</v>
      </c>
      <c r="BN30" s="6">
        <v>-5000</v>
      </c>
      <c r="BO30" s="6">
        <v>-5000</v>
      </c>
      <c r="BP30" s="6">
        <v>-5000</v>
      </c>
      <c r="BQ30" s="6">
        <v>-5000</v>
      </c>
      <c r="BR30" s="6">
        <v>-5000</v>
      </c>
      <c r="BS30" s="1"/>
    </row>
    <row r="31" spans="1:71" x14ac:dyDescent="0.2">
      <c r="A31" s="1"/>
      <c r="B31" s="1"/>
      <c r="C31" s="1" t="s">
        <v>77</v>
      </c>
      <c r="D31" s="1" t="s">
        <v>4</v>
      </c>
      <c r="E31" s="1"/>
      <c r="F31" s="1"/>
      <c r="G31" s="19">
        <v>-15307.881950228102</v>
      </c>
      <c r="H31" s="19">
        <v>-10621.256954185716</v>
      </c>
      <c r="I31" s="19">
        <v>-7369.4780018314295</v>
      </c>
      <c r="J31" s="19">
        <v>-5113.2560160946605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6">
        <v>-1500</v>
      </c>
      <c r="X31" s="6">
        <v>-1455</v>
      </c>
      <c r="Y31" s="6">
        <v>-1411.35</v>
      </c>
      <c r="Z31" s="6">
        <v>-1369.0094999999999</v>
      </c>
      <c r="AA31" s="6">
        <v>-1327.9392150000001</v>
      </c>
      <c r="AB31" s="6">
        <v>-1288.1010385500001</v>
      </c>
      <c r="AC31" s="6">
        <v>-1249.4580073935001</v>
      </c>
      <c r="AD31" s="6">
        <v>-1211.9742671716951</v>
      </c>
      <c r="AE31" s="6">
        <v>-1175.6150391565443</v>
      </c>
      <c r="AF31" s="6">
        <v>-1140.346587981848</v>
      </c>
      <c r="AG31" s="6">
        <v>-1106.1361903423924</v>
      </c>
      <c r="AH31" s="6">
        <v>-1072.9521046321208</v>
      </c>
      <c r="AI31" s="6">
        <v>-1040.7635414931572</v>
      </c>
      <c r="AJ31" s="6">
        <v>-1009.5406352483624</v>
      </c>
      <c r="AK31" s="6">
        <v>-979.25441619091146</v>
      </c>
      <c r="AL31" s="6">
        <v>-949.87678370518415</v>
      </c>
      <c r="AM31" s="6">
        <v>-921.38048019402856</v>
      </c>
      <c r="AN31" s="6">
        <v>-893.73906578820777</v>
      </c>
      <c r="AO31" s="6">
        <v>-866.92689381456159</v>
      </c>
      <c r="AP31" s="6">
        <v>-840.9190870001247</v>
      </c>
      <c r="AQ31" s="6">
        <v>-815.69151439012103</v>
      </c>
      <c r="AR31" s="6">
        <v>-791.22076895841735</v>
      </c>
      <c r="AS31" s="6">
        <v>-767.48414588966489</v>
      </c>
      <c r="AT31" s="6">
        <v>-744.45962151297488</v>
      </c>
      <c r="AU31" s="6">
        <v>-722.12583286758559</v>
      </c>
      <c r="AV31" s="6">
        <v>-700.46205788155805</v>
      </c>
      <c r="AW31" s="6">
        <v>-679.44819614511118</v>
      </c>
      <c r="AX31" s="6">
        <v>-659.06475026075782</v>
      </c>
      <c r="AY31" s="6">
        <v>-639.29280775293512</v>
      </c>
      <c r="AZ31" s="6">
        <v>-620.11402352034702</v>
      </c>
      <c r="BA31" s="6">
        <v>-601.51060281473667</v>
      </c>
      <c r="BB31" s="6">
        <v>-583.46528473029457</v>
      </c>
      <c r="BC31" s="6">
        <v>-565.96132618838578</v>
      </c>
      <c r="BD31" s="6">
        <v>-548.98248640273414</v>
      </c>
      <c r="BE31" s="6">
        <v>-532.51301181065207</v>
      </c>
      <c r="BF31" s="6">
        <v>-516.53762145633243</v>
      </c>
      <c r="BG31" s="6">
        <v>-501.0414928126425</v>
      </c>
      <c r="BH31" s="6">
        <v>-486.01024802826322</v>
      </c>
      <c r="BI31" s="6">
        <v>-471.42994058741527</v>
      </c>
      <c r="BJ31" s="6">
        <v>-457.2870423697928</v>
      </c>
      <c r="BK31" s="6">
        <v>-443.56843109869902</v>
      </c>
      <c r="BL31" s="6">
        <v>-430.26137816573805</v>
      </c>
      <c r="BM31" s="6">
        <v>-417.3535368207659</v>
      </c>
      <c r="BN31" s="6">
        <v>-404.83293071614287</v>
      </c>
      <c r="BO31" s="6">
        <v>-392.68794279465862</v>
      </c>
      <c r="BP31" s="6">
        <v>-380.90730451081885</v>
      </c>
      <c r="BQ31" s="6">
        <v>-369.4800853754943</v>
      </c>
      <c r="BR31" s="6">
        <v>-358.39568281422947</v>
      </c>
      <c r="BS31" s="1"/>
    </row>
    <row r="32" spans="1:71" x14ac:dyDescent="0.2">
      <c r="A32" s="1"/>
      <c r="B32" s="1"/>
      <c r="C32" s="27" t="s">
        <v>129</v>
      </c>
      <c r="D32" s="1" t="s">
        <v>4</v>
      </c>
      <c r="E32" s="1"/>
      <c r="F32" s="1"/>
      <c r="G32" s="17">
        <v>-13207.881950228102</v>
      </c>
      <c r="H32" s="17">
        <v>-2311.2569541857156</v>
      </c>
      <c r="I32" s="17">
        <v>7150.5219981685705</v>
      </c>
      <c r="J32" s="17">
        <v>15616.74398390534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7">
        <v>-1325</v>
      </c>
      <c r="X32" s="17">
        <v>-1280</v>
      </c>
      <c r="Y32" s="17">
        <v>-1236.3499999999999</v>
      </c>
      <c r="Z32" s="17">
        <v>-1194.0094999999999</v>
      </c>
      <c r="AA32" s="17">
        <v>-1152.9392150000001</v>
      </c>
      <c r="AB32" s="17">
        <v>-1113.1010385500001</v>
      </c>
      <c r="AC32" s="17">
        <v>-1074.4580073935001</v>
      </c>
      <c r="AD32" s="17">
        <v>-1036.9742671716951</v>
      </c>
      <c r="AE32" s="17">
        <v>-1000.6150391565443</v>
      </c>
      <c r="AF32" s="17">
        <v>-965.34658798184796</v>
      </c>
      <c r="AG32" s="17">
        <v>-931.13619034239241</v>
      </c>
      <c r="AH32" s="17">
        <v>-897.95210463212084</v>
      </c>
      <c r="AI32" s="17">
        <v>-348.26354149315716</v>
      </c>
      <c r="AJ32" s="17">
        <v>-317.04063524836238</v>
      </c>
      <c r="AK32" s="17">
        <v>-286.75441619091146</v>
      </c>
      <c r="AL32" s="17">
        <v>-257.37678370518415</v>
      </c>
      <c r="AM32" s="17">
        <v>-228.88048019402856</v>
      </c>
      <c r="AN32" s="17">
        <v>-201.23906578820777</v>
      </c>
      <c r="AO32" s="17">
        <v>-174.42689381456159</v>
      </c>
      <c r="AP32" s="17">
        <v>-148.4190870001247</v>
      </c>
      <c r="AQ32" s="17">
        <v>-123.19151439012103</v>
      </c>
      <c r="AR32" s="17">
        <v>-98.720768958417352</v>
      </c>
      <c r="AS32" s="17">
        <v>-74.984145889664887</v>
      </c>
      <c r="AT32" s="17">
        <v>-51.959621512974877</v>
      </c>
      <c r="AU32" s="17">
        <v>487.87416713241441</v>
      </c>
      <c r="AV32" s="17">
        <v>509.53794211844195</v>
      </c>
      <c r="AW32" s="17">
        <v>530.55180385488882</v>
      </c>
      <c r="AX32" s="17">
        <v>550.93524973924218</v>
      </c>
      <c r="AY32" s="17">
        <v>570.70719224706488</v>
      </c>
      <c r="AZ32" s="17">
        <v>589.88597647965298</v>
      </c>
      <c r="BA32" s="17">
        <v>608.48939718526333</v>
      </c>
      <c r="BB32" s="17">
        <v>626.53471526970543</v>
      </c>
      <c r="BC32" s="17">
        <v>644.03867381161422</v>
      </c>
      <c r="BD32" s="17">
        <v>661.01751359726586</v>
      </c>
      <c r="BE32" s="17">
        <v>677.48698818934793</v>
      </c>
      <c r="BF32" s="17">
        <v>693.46237854366757</v>
      </c>
      <c r="BG32" s="17">
        <v>1226.4585071873576</v>
      </c>
      <c r="BH32" s="17">
        <v>1241.4897519717367</v>
      </c>
      <c r="BI32" s="17">
        <v>1256.0700594125847</v>
      </c>
      <c r="BJ32" s="17">
        <v>1270.2129576302073</v>
      </c>
      <c r="BK32" s="17">
        <v>1283.931568901301</v>
      </c>
      <c r="BL32" s="17">
        <v>1297.2386218342619</v>
      </c>
      <c r="BM32" s="17">
        <v>1310.1464631792342</v>
      </c>
      <c r="BN32" s="17">
        <v>1322.667069283857</v>
      </c>
      <c r="BO32" s="17">
        <v>1334.8120572053413</v>
      </c>
      <c r="BP32" s="17">
        <v>1346.5926954891811</v>
      </c>
      <c r="BQ32" s="17">
        <v>1358.0199146245056</v>
      </c>
      <c r="BR32" s="17">
        <v>1369.1043171857705</v>
      </c>
      <c r="BS32" s="1"/>
    </row>
    <row r="33" spans="1:71" x14ac:dyDescent="0.2">
      <c r="A33" s="1"/>
      <c r="B33" s="1"/>
      <c r="C33" s="27" t="s">
        <v>128</v>
      </c>
      <c r="D33" s="1" t="s">
        <v>0</v>
      </c>
      <c r="E33" s="1"/>
      <c r="F33" s="1"/>
      <c r="G33" s="35">
        <v>-0.14675424389142336</v>
      </c>
      <c r="H33" s="35">
        <v>-2.3346029840259755E-2</v>
      </c>
      <c r="I33" s="35">
        <v>6.6208537020079353E-2</v>
      </c>
      <c r="J33" s="35">
        <v>0.13347644430688324</v>
      </c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35">
        <v>-0.17666666666666667</v>
      </c>
      <c r="X33" s="35">
        <v>-0.17066666666666666</v>
      </c>
      <c r="Y33" s="35">
        <v>-0.16484666666666664</v>
      </c>
      <c r="Z33" s="35">
        <v>-0.15920126666666665</v>
      </c>
      <c r="AA33" s="35">
        <v>-0.15372522866666669</v>
      </c>
      <c r="AB33" s="35">
        <v>-0.14841347180666667</v>
      </c>
      <c r="AC33" s="35">
        <v>-0.14326106765246668</v>
      </c>
      <c r="AD33" s="35">
        <v>-0.13826323562289269</v>
      </c>
      <c r="AE33" s="35">
        <v>-0.1334153385542059</v>
      </c>
      <c r="AF33" s="35">
        <v>-0.12871287839757972</v>
      </c>
      <c r="AG33" s="35">
        <v>-0.12415149204565232</v>
      </c>
      <c r="AH33" s="35">
        <v>-0.11972694728428278</v>
      </c>
      <c r="AI33" s="35">
        <v>-4.2213762605231173E-2</v>
      </c>
      <c r="AJ33" s="35">
        <v>-3.8429167908892406E-2</v>
      </c>
      <c r="AK33" s="35">
        <v>-3.4758111053443813E-2</v>
      </c>
      <c r="AL33" s="35">
        <v>-3.1197185903658685E-2</v>
      </c>
      <c r="AM33" s="35">
        <v>-2.7743088508367097E-2</v>
      </c>
      <c r="AN33" s="35">
        <v>-2.4392614034934274E-2</v>
      </c>
      <c r="AO33" s="35">
        <v>-2.1142653795704437E-2</v>
      </c>
      <c r="AP33" s="35">
        <v>-1.7990192363651479E-2</v>
      </c>
      <c r="AQ33" s="35">
        <v>-1.4932304774560125E-2</v>
      </c>
      <c r="AR33" s="35">
        <v>-1.1966153813141497E-2</v>
      </c>
      <c r="AS33" s="35">
        <v>-9.08898738056544E-3</v>
      </c>
      <c r="AT33" s="35">
        <v>-6.2981359409666517E-3</v>
      </c>
      <c r="AU33" s="35">
        <v>5.4208240792490488E-2</v>
      </c>
      <c r="AV33" s="35">
        <v>5.6615326902049103E-2</v>
      </c>
      <c r="AW33" s="35">
        <v>5.8950200428320977E-2</v>
      </c>
      <c r="AX33" s="35">
        <v>6.121502774880469E-2</v>
      </c>
      <c r="AY33" s="35">
        <v>6.3411910249673881E-2</v>
      </c>
      <c r="AZ33" s="35">
        <v>6.5542886275516993E-2</v>
      </c>
      <c r="BA33" s="35">
        <v>6.7609933020584809E-2</v>
      </c>
      <c r="BB33" s="35">
        <v>6.9614968363300597E-2</v>
      </c>
      <c r="BC33" s="35">
        <v>7.1559852645734917E-2</v>
      </c>
      <c r="BD33" s="35">
        <v>7.3446390399696207E-2</v>
      </c>
      <c r="BE33" s="35">
        <v>7.5276332021038658E-2</v>
      </c>
      <c r="BF33" s="35">
        <v>7.7051375393740837E-2</v>
      </c>
      <c r="BG33" s="35">
        <v>0.12579061612178027</v>
      </c>
      <c r="BH33" s="35">
        <v>0.12733228225351145</v>
      </c>
      <c r="BI33" s="35">
        <v>0.12882769840129074</v>
      </c>
      <c r="BJ33" s="35">
        <v>0.13027825206463664</v>
      </c>
      <c r="BK33" s="35">
        <v>0.13168528911808217</v>
      </c>
      <c r="BL33" s="35">
        <v>0.13305011505992431</v>
      </c>
      <c r="BM33" s="35">
        <v>0.13437399622351121</v>
      </c>
      <c r="BN33" s="35">
        <v>0.13565816095219047</v>
      </c>
      <c r="BO33" s="35">
        <v>0.13690380073900937</v>
      </c>
      <c r="BP33" s="35">
        <v>0.1381120713322237</v>
      </c>
      <c r="BQ33" s="35">
        <v>0.13928409380764162</v>
      </c>
      <c r="BR33" s="35">
        <v>0.14042095560879697</v>
      </c>
      <c r="BS33" s="1"/>
    </row>
    <row r="34" spans="1:71" x14ac:dyDescent="0.2">
      <c r="A34" s="1"/>
      <c r="B34" s="1"/>
      <c r="C34" s="1" t="s">
        <v>127</v>
      </c>
      <c r="D34" s="1" t="s">
        <v>4</v>
      </c>
      <c r="E34" s="1"/>
      <c r="F34" s="1"/>
      <c r="G34" s="19">
        <v>0</v>
      </c>
      <c r="H34" s="19">
        <v>0</v>
      </c>
      <c r="I34" s="19">
        <v>0</v>
      </c>
      <c r="J34" s="19">
        <v>0</v>
      </c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0</v>
      </c>
      <c r="AE34" s="6">
        <v>0</v>
      </c>
      <c r="AF34" s="6">
        <v>0</v>
      </c>
      <c r="AG34" s="6">
        <v>0</v>
      </c>
      <c r="AH34" s="6">
        <v>0</v>
      </c>
      <c r="AI34" s="6">
        <v>0</v>
      </c>
      <c r="AJ34" s="6">
        <v>0</v>
      </c>
      <c r="AK34" s="6">
        <v>0</v>
      </c>
      <c r="AL34" s="6">
        <v>0</v>
      </c>
      <c r="AM34" s="6">
        <v>0</v>
      </c>
      <c r="AN34" s="6">
        <v>0</v>
      </c>
      <c r="AO34" s="6">
        <v>0</v>
      </c>
      <c r="AP34" s="6">
        <v>0</v>
      </c>
      <c r="AQ34" s="6">
        <v>0</v>
      </c>
      <c r="AR34" s="6">
        <v>0</v>
      </c>
      <c r="AS34" s="6">
        <v>0</v>
      </c>
      <c r="AT34" s="6">
        <v>0</v>
      </c>
      <c r="AU34" s="6">
        <v>0</v>
      </c>
      <c r="AV34" s="6">
        <v>0</v>
      </c>
      <c r="AW34" s="6">
        <v>0</v>
      </c>
      <c r="AX34" s="6">
        <v>0</v>
      </c>
      <c r="AY34" s="6">
        <v>0</v>
      </c>
      <c r="AZ34" s="6">
        <v>0</v>
      </c>
      <c r="BA34" s="6">
        <v>0</v>
      </c>
      <c r="BB34" s="6">
        <v>0</v>
      </c>
      <c r="BC34" s="6">
        <v>0</v>
      </c>
      <c r="BD34" s="6">
        <v>0</v>
      </c>
      <c r="BE34" s="6">
        <v>0</v>
      </c>
      <c r="BF34" s="6">
        <v>0</v>
      </c>
      <c r="BG34" s="6">
        <v>0</v>
      </c>
      <c r="BH34" s="6">
        <v>0</v>
      </c>
      <c r="BI34" s="6">
        <v>0</v>
      </c>
      <c r="BJ34" s="6">
        <v>0</v>
      </c>
      <c r="BK34" s="6">
        <v>0</v>
      </c>
      <c r="BL34" s="6">
        <v>0</v>
      </c>
      <c r="BM34" s="6">
        <v>0</v>
      </c>
      <c r="BN34" s="6">
        <v>0</v>
      </c>
      <c r="BO34" s="6">
        <v>0</v>
      </c>
      <c r="BP34" s="6">
        <v>0</v>
      </c>
      <c r="BQ34" s="6">
        <v>0</v>
      </c>
      <c r="BR34" s="6">
        <v>0</v>
      </c>
      <c r="BS34" s="1"/>
    </row>
    <row r="35" spans="1:71" x14ac:dyDescent="0.2">
      <c r="A35" s="1"/>
      <c r="B35" s="1"/>
      <c r="C35" s="27" t="s">
        <v>58</v>
      </c>
      <c r="D35" s="1" t="s">
        <v>4</v>
      </c>
      <c r="E35" s="1"/>
      <c r="F35" s="1"/>
      <c r="G35" s="17">
        <v>-13207.881950228102</v>
      </c>
      <c r="H35" s="17">
        <v>-2311.2569541857156</v>
      </c>
      <c r="I35" s="17">
        <v>7150.5219981685705</v>
      </c>
      <c r="J35" s="17">
        <v>15616.74398390534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7">
        <v>-1325</v>
      </c>
      <c r="X35" s="17">
        <v>-1280</v>
      </c>
      <c r="Y35" s="17">
        <v>-1236.3499999999999</v>
      </c>
      <c r="Z35" s="17">
        <v>-1194.0094999999999</v>
      </c>
      <c r="AA35" s="17">
        <v>-1152.9392150000001</v>
      </c>
      <c r="AB35" s="17">
        <v>-1113.1010385500001</v>
      </c>
      <c r="AC35" s="17">
        <v>-1074.4580073935001</v>
      </c>
      <c r="AD35" s="17">
        <v>-1036.9742671716951</v>
      </c>
      <c r="AE35" s="17">
        <v>-1000.6150391565443</v>
      </c>
      <c r="AF35" s="17">
        <v>-965.34658798184796</v>
      </c>
      <c r="AG35" s="17">
        <v>-931.13619034239241</v>
      </c>
      <c r="AH35" s="17">
        <v>-897.95210463212084</v>
      </c>
      <c r="AI35" s="17">
        <v>-348.26354149315716</v>
      </c>
      <c r="AJ35" s="17">
        <v>-317.04063524836238</v>
      </c>
      <c r="AK35" s="17">
        <v>-286.75441619091146</v>
      </c>
      <c r="AL35" s="17">
        <v>-257.37678370518415</v>
      </c>
      <c r="AM35" s="17">
        <v>-228.88048019402856</v>
      </c>
      <c r="AN35" s="17">
        <v>-201.23906578820777</v>
      </c>
      <c r="AO35" s="17">
        <v>-174.42689381456159</v>
      </c>
      <c r="AP35" s="17">
        <v>-148.4190870001247</v>
      </c>
      <c r="AQ35" s="17">
        <v>-123.19151439012103</v>
      </c>
      <c r="AR35" s="17">
        <v>-98.720768958417352</v>
      </c>
      <c r="AS35" s="17">
        <v>-74.984145889664887</v>
      </c>
      <c r="AT35" s="17">
        <v>-51.959621512974877</v>
      </c>
      <c r="AU35" s="17">
        <v>487.87416713241441</v>
      </c>
      <c r="AV35" s="17">
        <v>509.53794211844195</v>
      </c>
      <c r="AW35" s="17">
        <v>530.55180385488882</v>
      </c>
      <c r="AX35" s="17">
        <v>550.93524973924218</v>
      </c>
      <c r="AY35" s="17">
        <v>570.70719224706488</v>
      </c>
      <c r="AZ35" s="17">
        <v>589.88597647965298</v>
      </c>
      <c r="BA35" s="17">
        <v>608.48939718526333</v>
      </c>
      <c r="BB35" s="17">
        <v>626.53471526970543</v>
      </c>
      <c r="BC35" s="17">
        <v>644.03867381161422</v>
      </c>
      <c r="BD35" s="17">
        <v>661.01751359726586</v>
      </c>
      <c r="BE35" s="17">
        <v>677.48698818934793</v>
      </c>
      <c r="BF35" s="17">
        <v>693.46237854366757</v>
      </c>
      <c r="BG35" s="17">
        <v>1226.4585071873576</v>
      </c>
      <c r="BH35" s="17">
        <v>1241.4897519717367</v>
      </c>
      <c r="BI35" s="17">
        <v>1256.0700594125847</v>
      </c>
      <c r="BJ35" s="17">
        <v>1270.2129576302073</v>
      </c>
      <c r="BK35" s="17">
        <v>1283.931568901301</v>
      </c>
      <c r="BL35" s="17">
        <v>1297.2386218342619</v>
      </c>
      <c r="BM35" s="17">
        <v>1310.1464631792342</v>
      </c>
      <c r="BN35" s="17">
        <v>1322.667069283857</v>
      </c>
      <c r="BO35" s="17">
        <v>1334.8120572053413</v>
      </c>
      <c r="BP35" s="17">
        <v>1346.5926954891811</v>
      </c>
      <c r="BQ35" s="17">
        <v>1358.0199146245056</v>
      </c>
      <c r="BR35" s="17">
        <v>1369.1043171857705</v>
      </c>
      <c r="BS35" s="1"/>
    </row>
    <row r="36" spans="1:71" x14ac:dyDescent="0.2">
      <c r="A36" s="1"/>
      <c r="B36" s="1"/>
      <c r="C36" s="1" t="s">
        <v>59</v>
      </c>
      <c r="D36" s="1" t="s">
        <v>4</v>
      </c>
      <c r="E36" s="1"/>
      <c r="F36" s="1"/>
      <c r="G36" s="19">
        <v>2509.497570543339</v>
      </c>
      <c r="H36" s="19">
        <v>439.13882129528599</v>
      </c>
      <c r="I36" s="19">
        <v>-1358.5991796520282</v>
      </c>
      <c r="J36" s="19">
        <v>-2967.1813569420151</v>
      </c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6">
        <v>251.75</v>
      </c>
      <c r="X36" s="6">
        <v>243.2</v>
      </c>
      <c r="Y36" s="6">
        <v>234.90649999999999</v>
      </c>
      <c r="Z36" s="6">
        <v>226.86180499999998</v>
      </c>
      <c r="AA36" s="6">
        <v>219.05845085000001</v>
      </c>
      <c r="AB36" s="6">
        <v>211.48919732450003</v>
      </c>
      <c r="AC36" s="6">
        <v>204.14702140476501</v>
      </c>
      <c r="AD36" s="6">
        <v>197.02511076262209</v>
      </c>
      <c r="AE36" s="6">
        <v>190.11685743974343</v>
      </c>
      <c r="AF36" s="6">
        <v>183.41585171655112</v>
      </c>
      <c r="AG36" s="6">
        <v>176.91587616505456</v>
      </c>
      <c r="AH36" s="6">
        <v>170.61089988010295</v>
      </c>
      <c r="AI36" s="6">
        <v>66.170072883699859</v>
      </c>
      <c r="AJ36" s="6">
        <v>60.237720697188855</v>
      </c>
      <c r="AK36" s="6">
        <v>54.483339076273175</v>
      </c>
      <c r="AL36" s="6">
        <v>48.901588903984987</v>
      </c>
      <c r="AM36" s="6">
        <v>43.487291236865431</v>
      </c>
      <c r="AN36" s="6">
        <v>38.23542249975948</v>
      </c>
      <c r="AO36" s="6">
        <v>33.141109824766701</v>
      </c>
      <c r="AP36" s="6">
        <v>28.199626530023693</v>
      </c>
      <c r="AQ36" s="6">
        <v>23.406387734122994</v>
      </c>
      <c r="AR36" s="6">
        <v>18.756946102099299</v>
      </c>
      <c r="AS36" s="6">
        <v>14.246987719036328</v>
      </c>
      <c r="AT36" s="6">
        <v>9.8723280874652275</v>
      </c>
      <c r="AU36" s="6">
        <v>-92.696091755158733</v>
      </c>
      <c r="AV36" s="6">
        <v>-96.812209002503977</v>
      </c>
      <c r="AW36" s="6">
        <v>-100.80484273242888</v>
      </c>
      <c r="AX36" s="6">
        <v>-104.67769745045601</v>
      </c>
      <c r="AY36" s="6">
        <v>-108.43436652694233</v>
      </c>
      <c r="AZ36" s="6">
        <v>-112.07833553113407</v>
      </c>
      <c r="BA36" s="6">
        <v>-115.61298546520004</v>
      </c>
      <c r="BB36" s="6">
        <v>-119.04159590124404</v>
      </c>
      <c r="BC36" s="6">
        <v>-122.36734802420671</v>
      </c>
      <c r="BD36" s="6">
        <v>-125.59332758348052</v>
      </c>
      <c r="BE36" s="6">
        <v>-128.7225277559761</v>
      </c>
      <c r="BF36" s="6">
        <v>-131.75785192329684</v>
      </c>
      <c r="BG36" s="6">
        <v>-233.02711636559795</v>
      </c>
      <c r="BH36" s="6">
        <v>-235.88305287462998</v>
      </c>
      <c r="BI36" s="6">
        <v>-238.65331128839108</v>
      </c>
      <c r="BJ36" s="6">
        <v>-241.34046194973939</v>
      </c>
      <c r="BK36" s="6">
        <v>-243.9469980912472</v>
      </c>
      <c r="BL36" s="6">
        <v>-246.47533814850976</v>
      </c>
      <c r="BM36" s="6">
        <v>-248.9278280040545</v>
      </c>
      <c r="BN36" s="6">
        <v>-251.30674316393285</v>
      </c>
      <c r="BO36" s="6">
        <v>-253.61429086901484</v>
      </c>
      <c r="BP36" s="6">
        <v>-255.85261214294442</v>
      </c>
      <c r="BQ36" s="6">
        <v>-258.02378377865608</v>
      </c>
      <c r="BR36" s="6">
        <v>-260.12982026529642</v>
      </c>
      <c r="BS36" s="1"/>
    </row>
    <row r="37" spans="1:71" x14ac:dyDescent="0.2">
      <c r="A37" s="1"/>
      <c r="B37" s="1"/>
      <c r="C37" s="27" t="s">
        <v>126</v>
      </c>
      <c r="D37" s="1" t="s">
        <v>4</v>
      </c>
      <c r="E37" s="1"/>
      <c r="F37" s="1"/>
      <c r="G37" s="17">
        <v>-10698.384379684763</v>
      </c>
      <c r="H37" s="17">
        <v>-1872.1181328904295</v>
      </c>
      <c r="I37" s="17">
        <v>5791.9228185165421</v>
      </c>
      <c r="J37" s="17">
        <v>12649.562626963325</v>
      </c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7">
        <v>-1073.25</v>
      </c>
      <c r="X37" s="17">
        <v>-1036.8</v>
      </c>
      <c r="Y37" s="17">
        <v>-1001.4434999999999</v>
      </c>
      <c r="Z37" s="17">
        <v>-967.14769499999989</v>
      </c>
      <c r="AA37" s="17">
        <v>-933.88076415000012</v>
      </c>
      <c r="AB37" s="17">
        <v>-901.61184122550003</v>
      </c>
      <c r="AC37" s="17">
        <v>-870.31098598873507</v>
      </c>
      <c r="AD37" s="17">
        <v>-839.94915640907311</v>
      </c>
      <c r="AE37" s="17">
        <v>-810.4981817168009</v>
      </c>
      <c r="AF37" s="17">
        <v>-781.9307362652969</v>
      </c>
      <c r="AG37" s="17">
        <v>-754.22031417733785</v>
      </c>
      <c r="AH37" s="17">
        <v>-727.34120475201792</v>
      </c>
      <c r="AI37" s="17">
        <v>-282.09346860945732</v>
      </c>
      <c r="AJ37" s="17">
        <v>-256.8029145511735</v>
      </c>
      <c r="AK37" s="17">
        <v>-232.27107711463827</v>
      </c>
      <c r="AL37" s="17">
        <v>-208.47519480119917</v>
      </c>
      <c r="AM37" s="17">
        <v>-185.39318895716315</v>
      </c>
      <c r="AN37" s="17">
        <v>-163.0036432884483</v>
      </c>
      <c r="AO37" s="17">
        <v>-141.28578398979488</v>
      </c>
      <c r="AP37" s="17">
        <v>-120.21946047010101</v>
      </c>
      <c r="AQ37" s="17">
        <v>-99.785126655998027</v>
      </c>
      <c r="AR37" s="17">
        <v>-79.963822856318046</v>
      </c>
      <c r="AS37" s="17">
        <v>-60.737158170628561</v>
      </c>
      <c r="AT37" s="17">
        <v>-42.08729342550965</v>
      </c>
      <c r="AU37" s="17">
        <v>395.17807537725571</v>
      </c>
      <c r="AV37" s="17">
        <v>412.72573311593794</v>
      </c>
      <c r="AW37" s="17">
        <v>429.74696112245994</v>
      </c>
      <c r="AX37" s="17">
        <v>446.2575522887862</v>
      </c>
      <c r="AY37" s="17">
        <v>462.27282572012257</v>
      </c>
      <c r="AZ37" s="17">
        <v>477.80764094851889</v>
      </c>
      <c r="BA37" s="17">
        <v>492.87641172006329</v>
      </c>
      <c r="BB37" s="17">
        <v>507.49311936846141</v>
      </c>
      <c r="BC37" s="17">
        <v>521.67132578740757</v>
      </c>
      <c r="BD37" s="17">
        <v>535.4241860137854</v>
      </c>
      <c r="BE37" s="17">
        <v>548.76446043337182</v>
      </c>
      <c r="BF37" s="17">
        <v>561.70452662037076</v>
      </c>
      <c r="BG37" s="17">
        <v>993.43139082175958</v>
      </c>
      <c r="BH37" s="17">
        <v>1005.6066990971067</v>
      </c>
      <c r="BI37" s="17">
        <v>1017.4167481241936</v>
      </c>
      <c r="BJ37" s="17">
        <v>1028.8724956804679</v>
      </c>
      <c r="BK37" s="17">
        <v>1039.9845708100538</v>
      </c>
      <c r="BL37" s="17">
        <v>1050.7632836857522</v>
      </c>
      <c r="BM37" s="17">
        <v>1061.2186351751798</v>
      </c>
      <c r="BN37" s="17">
        <v>1071.3603261199241</v>
      </c>
      <c r="BO37" s="17">
        <v>1081.1977663363264</v>
      </c>
      <c r="BP37" s="17">
        <v>1090.7400833462366</v>
      </c>
      <c r="BQ37" s="17">
        <v>1099.9961308458496</v>
      </c>
      <c r="BR37" s="17">
        <v>1108.9744969204739</v>
      </c>
      <c r="BS37" s="1"/>
    </row>
    <row r="38" spans="1:7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</row>
    <row r="39" spans="1:71" x14ac:dyDescent="0.2">
      <c r="A39" s="7"/>
      <c r="B39" s="7"/>
      <c r="C39" s="7" t="s">
        <v>125</v>
      </c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  <c r="BS39" s="7"/>
    </row>
    <row r="40" spans="1:7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</row>
    <row r="41" spans="1:71" x14ac:dyDescent="0.2">
      <c r="A41" s="1"/>
      <c r="B41" s="1"/>
      <c r="C41" s="1" t="s">
        <v>13</v>
      </c>
      <c r="D41" s="1" t="s">
        <v>4</v>
      </c>
      <c r="E41" s="1"/>
      <c r="F41" s="1"/>
      <c r="G41" s="19">
        <v>34692.118049771903</v>
      </c>
      <c r="H41" s="19">
        <v>24070.861095586188</v>
      </c>
      <c r="I41" s="19">
        <v>16701.38309375475</v>
      </c>
      <c r="J41" s="19">
        <v>11588.127077660087</v>
      </c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6">
        <v>48500</v>
      </c>
      <c r="X41" s="6">
        <v>47045</v>
      </c>
      <c r="Y41" s="6">
        <v>45633.65</v>
      </c>
      <c r="Z41" s="6">
        <v>44264.640500000001</v>
      </c>
      <c r="AA41" s="6">
        <v>42936.701285000003</v>
      </c>
      <c r="AB41" s="6">
        <v>41648.600246450005</v>
      </c>
      <c r="AC41" s="6">
        <v>40399.142239056506</v>
      </c>
      <c r="AD41" s="6">
        <v>39187.16797188481</v>
      </c>
      <c r="AE41" s="6">
        <v>38011.552932728264</v>
      </c>
      <c r="AF41" s="6">
        <v>36871.206344746417</v>
      </c>
      <c r="AG41" s="6">
        <v>35765.070154404028</v>
      </c>
      <c r="AH41" s="6">
        <v>34692.118049771903</v>
      </c>
      <c r="AI41" s="6">
        <v>33651.354508278746</v>
      </c>
      <c r="AJ41" s="6">
        <v>32641.813873030384</v>
      </c>
      <c r="AK41" s="6">
        <v>31662.559456839474</v>
      </c>
      <c r="AL41" s="6">
        <v>30712.682673134288</v>
      </c>
      <c r="AM41" s="6">
        <v>29791.30219294026</v>
      </c>
      <c r="AN41" s="6">
        <v>28897.563127152054</v>
      </c>
      <c r="AO41" s="6">
        <v>28030.636233337493</v>
      </c>
      <c r="AP41" s="6">
        <v>27189.717146337367</v>
      </c>
      <c r="AQ41" s="6">
        <v>26374.025631947246</v>
      </c>
      <c r="AR41" s="6">
        <v>25582.804862988829</v>
      </c>
      <c r="AS41" s="6">
        <v>24815.320717099163</v>
      </c>
      <c r="AT41" s="6">
        <v>24070.861095586188</v>
      </c>
      <c r="AU41" s="6">
        <v>23348.735262718601</v>
      </c>
      <c r="AV41" s="6">
        <v>22648.273204837042</v>
      </c>
      <c r="AW41" s="6">
        <v>21968.825008691929</v>
      </c>
      <c r="AX41" s="6">
        <v>21309.760258431172</v>
      </c>
      <c r="AY41" s="6">
        <v>20670.467450678236</v>
      </c>
      <c r="AZ41" s="6">
        <v>20050.35342715789</v>
      </c>
      <c r="BA41" s="6">
        <v>19448.842824343152</v>
      </c>
      <c r="BB41" s="6">
        <v>18865.377539612859</v>
      </c>
      <c r="BC41" s="6">
        <v>18299.416213424473</v>
      </c>
      <c r="BD41" s="6">
        <v>17750.433727021737</v>
      </c>
      <c r="BE41" s="6">
        <v>17217.920715211083</v>
      </c>
      <c r="BF41" s="6">
        <v>16701.38309375475</v>
      </c>
      <c r="BG41" s="6">
        <v>16200.341600942107</v>
      </c>
      <c r="BH41" s="6">
        <v>15714.331352913843</v>
      </c>
      <c r="BI41" s="6">
        <v>15242.901412326428</v>
      </c>
      <c r="BJ41" s="6">
        <v>14785.614369956635</v>
      </c>
      <c r="BK41" s="6">
        <v>14342.045938857935</v>
      </c>
      <c r="BL41" s="6">
        <v>13911.784560692196</v>
      </c>
      <c r="BM41" s="6">
        <v>13494.43102387143</v>
      </c>
      <c r="BN41" s="6">
        <v>13089.598093155288</v>
      </c>
      <c r="BO41" s="6">
        <v>12696.910150360629</v>
      </c>
      <c r="BP41" s="6">
        <v>12316.002845849811</v>
      </c>
      <c r="BQ41" s="6">
        <v>11946.522760474316</v>
      </c>
      <c r="BR41" s="6">
        <v>11588.127077660087</v>
      </c>
      <c r="BS41" s="1"/>
    </row>
    <row r="42" spans="1:7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</row>
    <row r="43" spans="1:71" x14ac:dyDescent="0.2">
      <c r="A43" s="1"/>
      <c r="B43" s="1"/>
      <c r="C43" s="1" t="s">
        <v>75</v>
      </c>
      <c r="D43" s="1" t="s">
        <v>4</v>
      </c>
      <c r="E43" s="1"/>
      <c r="F43" s="1"/>
      <c r="G43" s="19">
        <v>7500</v>
      </c>
      <c r="H43" s="19">
        <v>8250</v>
      </c>
      <c r="I43" s="19">
        <v>9000</v>
      </c>
      <c r="J43" s="19">
        <v>9750</v>
      </c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6">
        <v>7500</v>
      </c>
      <c r="X43" s="6">
        <v>7500</v>
      </c>
      <c r="Y43" s="6">
        <v>7500</v>
      </c>
      <c r="Z43" s="6">
        <v>7500</v>
      </c>
      <c r="AA43" s="6">
        <v>7500</v>
      </c>
      <c r="AB43" s="6">
        <v>7500</v>
      </c>
      <c r="AC43" s="6">
        <v>7500</v>
      </c>
      <c r="AD43" s="6">
        <v>7500</v>
      </c>
      <c r="AE43" s="6">
        <v>7500</v>
      </c>
      <c r="AF43" s="6">
        <v>7500</v>
      </c>
      <c r="AG43" s="6">
        <v>7500</v>
      </c>
      <c r="AH43" s="6">
        <v>7500</v>
      </c>
      <c r="AI43" s="6">
        <v>8250</v>
      </c>
      <c r="AJ43" s="6">
        <v>8250</v>
      </c>
      <c r="AK43" s="6">
        <v>8250</v>
      </c>
      <c r="AL43" s="6">
        <v>8250</v>
      </c>
      <c r="AM43" s="6">
        <v>8250</v>
      </c>
      <c r="AN43" s="6">
        <v>8250</v>
      </c>
      <c r="AO43" s="6">
        <v>8250</v>
      </c>
      <c r="AP43" s="6">
        <v>8250</v>
      </c>
      <c r="AQ43" s="6">
        <v>8250</v>
      </c>
      <c r="AR43" s="6">
        <v>8250</v>
      </c>
      <c r="AS43" s="6">
        <v>8250</v>
      </c>
      <c r="AT43" s="6">
        <v>8250</v>
      </c>
      <c r="AU43" s="6">
        <v>9000</v>
      </c>
      <c r="AV43" s="6">
        <v>9000</v>
      </c>
      <c r="AW43" s="6">
        <v>9000</v>
      </c>
      <c r="AX43" s="6">
        <v>9000</v>
      </c>
      <c r="AY43" s="6">
        <v>9000</v>
      </c>
      <c r="AZ43" s="6">
        <v>9000</v>
      </c>
      <c r="BA43" s="6">
        <v>9000</v>
      </c>
      <c r="BB43" s="6">
        <v>9000</v>
      </c>
      <c r="BC43" s="6">
        <v>9000</v>
      </c>
      <c r="BD43" s="6">
        <v>9000</v>
      </c>
      <c r="BE43" s="6">
        <v>9000</v>
      </c>
      <c r="BF43" s="6">
        <v>9000</v>
      </c>
      <c r="BG43" s="6">
        <v>9750</v>
      </c>
      <c r="BH43" s="6">
        <v>9750</v>
      </c>
      <c r="BI43" s="6">
        <v>9750</v>
      </c>
      <c r="BJ43" s="6">
        <v>9750</v>
      </c>
      <c r="BK43" s="6">
        <v>9750</v>
      </c>
      <c r="BL43" s="6">
        <v>9750</v>
      </c>
      <c r="BM43" s="6">
        <v>9750</v>
      </c>
      <c r="BN43" s="6">
        <v>9750</v>
      </c>
      <c r="BO43" s="6">
        <v>9750</v>
      </c>
      <c r="BP43" s="6">
        <v>9750</v>
      </c>
      <c r="BQ43" s="6">
        <v>9750</v>
      </c>
      <c r="BR43" s="6">
        <v>9750</v>
      </c>
      <c r="BS43" s="1"/>
    </row>
    <row r="44" spans="1:71" x14ac:dyDescent="0.2">
      <c r="A44" s="1"/>
      <c r="B44" s="1"/>
      <c r="C44" s="1" t="s">
        <v>56</v>
      </c>
      <c r="D44" s="1" t="s">
        <v>4</v>
      </c>
      <c r="E44" s="1"/>
      <c r="F44" s="1"/>
      <c r="G44" s="19">
        <v>-1988.3078793967118</v>
      </c>
      <c r="H44" s="19">
        <v>6439.9502277948932</v>
      </c>
      <c r="I44" s="19">
        <v>19270.916138148248</v>
      </c>
      <c r="J44" s="19">
        <v>36696.670765377239</v>
      </c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6">
        <v>-9874.125</v>
      </c>
      <c r="X44" s="6">
        <v>-5789.15</v>
      </c>
      <c r="Y44" s="6">
        <v>-5375.0967499999997</v>
      </c>
      <c r="Z44" s="6">
        <v>-4969.2125974999999</v>
      </c>
      <c r="AA44" s="6">
        <v>-4571.2524695749999</v>
      </c>
      <c r="AB44" s="6">
        <v>-4180.9786454877494</v>
      </c>
      <c r="AC44" s="6">
        <v>-3798.1605361231168</v>
      </c>
      <c r="AD44" s="6">
        <v>-3422.5744700394234</v>
      </c>
      <c r="AE44" s="6">
        <v>-3054.0034859382408</v>
      </c>
      <c r="AF44" s="6">
        <v>-2692.2371313600934</v>
      </c>
      <c r="AG44" s="6">
        <v>-2337.0712674192905</v>
      </c>
      <c r="AH44" s="6">
        <v>-1988.3078793967118</v>
      </c>
      <c r="AI44" s="6">
        <v>-1694.9173930148104</v>
      </c>
      <c r="AJ44" s="6">
        <v>-822.96349622436605</v>
      </c>
      <c r="AK44" s="6">
        <v>-73.102966337635053</v>
      </c>
      <c r="AL44" s="6">
        <v>671.08949765249406</v>
      </c>
      <c r="AM44" s="6">
        <v>1409.7839377229193</v>
      </c>
      <c r="AN44" s="6">
        <v>2143.1452945912315</v>
      </c>
      <c r="AO44" s="6">
        <v>2871.3335607534946</v>
      </c>
      <c r="AP44" s="6">
        <v>3594.5039289308897</v>
      </c>
      <c r="AQ44" s="6">
        <v>4312.8069360629634</v>
      </c>
      <c r="AR44" s="6">
        <v>5026.3886029810747</v>
      </c>
      <c r="AS44" s="6">
        <v>5735.3905698916424</v>
      </c>
      <c r="AT44" s="6">
        <v>6439.9502277948932</v>
      </c>
      <c r="AU44" s="6">
        <v>7091.0383459610466</v>
      </c>
      <c r="AV44" s="6">
        <v>8322.534195582215</v>
      </c>
      <c r="AW44" s="6">
        <v>9433.7256697147495</v>
      </c>
      <c r="AX44" s="6">
        <v>10540.984399623307</v>
      </c>
      <c r="AY44" s="6">
        <v>11644.428367634608</v>
      </c>
      <c r="AZ44" s="6">
        <v>12744.172016605569</v>
      </c>
      <c r="BA44" s="6">
        <v>13840.326356107402</v>
      </c>
      <c r="BB44" s="6">
        <v>14932.999065424179</v>
      </c>
      <c r="BC44" s="6">
        <v>16022.294593461454</v>
      </c>
      <c r="BD44" s="6">
        <v>17108.314255657609</v>
      </c>
      <c r="BE44" s="6">
        <v>18191.156327987883</v>
      </c>
      <c r="BF44" s="6">
        <v>19270.916138148248</v>
      </c>
      <c r="BG44" s="6">
        <v>20298.523654003802</v>
      </c>
      <c r="BH44" s="6">
        <v>21907.818569383689</v>
      </c>
      <c r="BI44" s="6">
        <v>23398.050387302181</v>
      </c>
      <c r="BJ44" s="6">
        <v>24885.553500683116</v>
      </c>
      <c r="BK44" s="6">
        <v>26370.409770662623</v>
      </c>
      <c r="BL44" s="6">
        <v>27852.698602542747</v>
      </c>
      <c r="BM44" s="6">
        <v>29332.497019466464</v>
      </c>
      <c r="BN44" s="6">
        <v>30809.87973388247</v>
      </c>
      <c r="BO44" s="6">
        <v>32284.919216865997</v>
      </c>
      <c r="BP44" s="6">
        <v>33757.685765360016</v>
      </c>
      <c r="BQ44" s="6">
        <v>35228.247567399216</v>
      </c>
      <c r="BR44" s="6">
        <v>36696.670765377239</v>
      </c>
      <c r="BS44" s="1"/>
    </row>
    <row r="45" spans="1:71" x14ac:dyDescent="0.2">
      <c r="A45" s="1"/>
      <c r="B45" s="1"/>
      <c r="C45" s="1" t="s">
        <v>124</v>
      </c>
      <c r="D45" s="1" t="s">
        <v>4</v>
      </c>
      <c r="E45" s="1"/>
      <c r="F45" s="1"/>
      <c r="G45" s="17">
        <v>5511.6921206032885</v>
      </c>
      <c r="H45" s="17">
        <v>14689.950227794892</v>
      </c>
      <c r="I45" s="17">
        <v>28270.916138148248</v>
      </c>
      <c r="J45" s="17">
        <v>46446.670765377239</v>
      </c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7">
        <v>-2374.125</v>
      </c>
      <c r="X45" s="17">
        <v>1710.8500000000004</v>
      </c>
      <c r="Y45" s="17">
        <v>2124.9032500000003</v>
      </c>
      <c r="Z45" s="17">
        <v>2530.7874025000001</v>
      </c>
      <c r="AA45" s="17">
        <v>2928.7475304250001</v>
      </c>
      <c r="AB45" s="17">
        <v>3319.0213545122506</v>
      </c>
      <c r="AC45" s="17">
        <v>3701.8394638768832</v>
      </c>
      <c r="AD45" s="17">
        <v>4077.4255299605766</v>
      </c>
      <c r="AE45" s="17">
        <v>4445.9965140617587</v>
      </c>
      <c r="AF45" s="17">
        <v>4807.7628686399066</v>
      </c>
      <c r="AG45" s="17">
        <v>5162.928732580709</v>
      </c>
      <c r="AH45" s="17">
        <v>5511.6921206032885</v>
      </c>
      <c r="AI45" s="17">
        <v>6555.0826069851901</v>
      </c>
      <c r="AJ45" s="17">
        <v>7427.0365037756337</v>
      </c>
      <c r="AK45" s="17">
        <v>8176.8970336623652</v>
      </c>
      <c r="AL45" s="17">
        <v>8921.0894976524942</v>
      </c>
      <c r="AM45" s="17">
        <v>9659.7839377229193</v>
      </c>
      <c r="AN45" s="17">
        <v>10393.145294591232</v>
      </c>
      <c r="AO45" s="17">
        <v>11121.333560753494</v>
      </c>
      <c r="AP45" s="17">
        <v>11844.50392893089</v>
      </c>
      <c r="AQ45" s="17">
        <v>12562.806936062963</v>
      </c>
      <c r="AR45" s="17">
        <v>13276.388602981075</v>
      </c>
      <c r="AS45" s="17">
        <v>13985.390569891642</v>
      </c>
      <c r="AT45" s="17">
        <v>14689.950227794892</v>
      </c>
      <c r="AU45" s="17">
        <v>16091.038345961046</v>
      </c>
      <c r="AV45" s="17">
        <v>17322.534195582215</v>
      </c>
      <c r="AW45" s="17">
        <v>18433.72566971475</v>
      </c>
      <c r="AX45" s="17">
        <v>19540.984399623307</v>
      </c>
      <c r="AY45" s="17">
        <v>20644.428367634609</v>
      </c>
      <c r="AZ45" s="17">
        <v>21744.172016605567</v>
      </c>
      <c r="BA45" s="17">
        <v>22840.326356107402</v>
      </c>
      <c r="BB45" s="17">
        <v>23932.999065424177</v>
      </c>
      <c r="BC45" s="17">
        <v>25022.294593461454</v>
      </c>
      <c r="BD45" s="17">
        <v>26108.314255657609</v>
      </c>
      <c r="BE45" s="17">
        <v>27191.156327987883</v>
      </c>
      <c r="BF45" s="17">
        <v>28270.916138148248</v>
      </c>
      <c r="BG45" s="17">
        <v>30048.523654003802</v>
      </c>
      <c r="BH45" s="17">
        <v>31657.818569383689</v>
      </c>
      <c r="BI45" s="17">
        <v>33148.050387302181</v>
      </c>
      <c r="BJ45" s="17">
        <v>34635.55350068312</v>
      </c>
      <c r="BK45" s="17">
        <v>36120.40977066262</v>
      </c>
      <c r="BL45" s="17">
        <v>37602.698602542747</v>
      </c>
      <c r="BM45" s="17">
        <v>39082.497019466464</v>
      </c>
      <c r="BN45" s="17">
        <v>40559.879733882466</v>
      </c>
      <c r="BO45" s="17">
        <v>42034.919216865994</v>
      </c>
      <c r="BP45" s="17">
        <v>43507.685765360016</v>
      </c>
      <c r="BQ45" s="17">
        <v>44978.247567399216</v>
      </c>
      <c r="BR45" s="17">
        <v>46446.670765377239</v>
      </c>
      <c r="BS45" s="1"/>
    </row>
    <row r="46" spans="1:7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</row>
    <row r="47" spans="1:71" x14ac:dyDescent="0.2">
      <c r="A47" s="1"/>
      <c r="B47" s="1"/>
      <c r="C47" s="1" t="s">
        <v>72</v>
      </c>
      <c r="D47" s="1" t="s">
        <v>4</v>
      </c>
      <c r="E47" s="1"/>
      <c r="F47" s="1"/>
      <c r="G47" s="19">
        <v>-10987.5</v>
      </c>
      <c r="H47" s="19">
        <v>-11336.25</v>
      </c>
      <c r="I47" s="19">
        <v>-11685</v>
      </c>
      <c r="J47" s="19">
        <v>-12033.75</v>
      </c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6">
        <v>-7325</v>
      </c>
      <c r="X47" s="6">
        <v>-10987.5</v>
      </c>
      <c r="Y47" s="6">
        <v>-10987.5</v>
      </c>
      <c r="Z47" s="6">
        <v>-10987.5</v>
      </c>
      <c r="AA47" s="6">
        <v>-10987.5</v>
      </c>
      <c r="AB47" s="6">
        <v>-10987.5</v>
      </c>
      <c r="AC47" s="6">
        <v>-10987.5</v>
      </c>
      <c r="AD47" s="6">
        <v>-10987.5</v>
      </c>
      <c r="AE47" s="6">
        <v>-10987.5</v>
      </c>
      <c r="AF47" s="6">
        <v>-10987.5</v>
      </c>
      <c r="AG47" s="6">
        <v>-10987.5</v>
      </c>
      <c r="AH47" s="6">
        <v>-10987.5</v>
      </c>
      <c r="AI47" s="6">
        <v>-11220</v>
      </c>
      <c r="AJ47" s="6">
        <v>-11336.25</v>
      </c>
      <c r="AK47" s="6">
        <v>-11336.25</v>
      </c>
      <c r="AL47" s="6">
        <v>-11336.25</v>
      </c>
      <c r="AM47" s="6">
        <v>-11336.25</v>
      </c>
      <c r="AN47" s="6">
        <v>-11336.25</v>
      </c>
      <c r="AO47" s="6">
        <v>-11336.25</v>
      </c>
      <c r="AP47" s="6">
        <v>-11336.25</v>
      </c>
      <c r="AQ47" s="6">
        <v>-11336.25</v>
      </c>
      <c r="AR47" s="6">
        <v>-11336.25</v>
      </c>
      <c r="AS47" s="6">
        <v>-11336.25</v>
      </c>
      <c r="AT47" s="6">
        <v>-11336.25</v>
      </c>
      <c r="AU47" s="6">
        <v>-11568.75</v>
      </c>
      <c r="AV47" s="6">
        <v>-11685</v>
      </c>
      <c r="AW47" s="6">
        <v>-11685</v>
      </c>
      <c r="AX47" s="6">
        <v>-11685</v>
      </c>
      <c r="AY47" s="6">
        <v>-11685</v>
      </c>
      <c r="AZ47" s="6">
        <v>-11685</v>
      </c>
      <c r="BA47" s="6">
        <v>-11685</v>
      </c>
      <c r="BB47" s="6">
        <v>-11685</v>
      </c>
      <c r="BC47" s="6">
        <v>-11685</v>
      </c>
      <c r="BD47" s="6">
        <v>-11685</v>
      </c>
      <c r="BE47" s="6">
        <v>-11685</v>
      </c>
      <c r="BF47" s="6">
        <v>-11685</v>
      </c>
      <c r="BG47" s="6">
        <v>-11917.5</v>
      </c>
      <c r="BH47" s="6">
        <v>-12033.75</v>
      </c>
      <c r="BI47" s="6">
        <v>-12033.75</v>
      </c>
      <c r="BJ47" s="6">
        <v>-12033.75</v>
      </c>
      <c r="BK47" s="6">
        <v>-12033.75</v>
      </c>
      <c r="BL47" s="6">
        <v>-12033.75</v>
      </c>
      <c r="BM47" s="6">
        <v>-12033.75</v>
      </c>
      <c r="BN47" s="6">
        <v>-12033.75</v>
      </c>
      <c r="BO47" s="6">
        <v>-12033.75</v>
      </c>
      <c r="BP47" s="6">
        <v>-12033.75</v>
      </c>
      <c r="BQ47" s="6">
        <v>-12033.75</v>
      </c>
      <c r="BR47" s="6">
        <v>-12033.75</v>
      </c>
      <c r="BS47" s="1"/>
    </row>
    <row r="48" spans="1:71" x14ac:dyDescent="0.2">
      <c r="A48" s="1"/>
      <c r="B48" s="1"/>
      <c r="C48" s="1" t="s">
        <v>59</v>
      </c>
      <c r="D48" s="1" t="s">
        <v>4</v>
      </c>
      <c r="E48" s="1"/>
      <c r="F48" s="1"/>
      <c r="G48" s="19">
        <v>85.30544994005146</v>
      </c>
      <c r="H48" s="19">
        <v>4.9361640437326137</v>
      </c>
      <c r="I48" s="19">
        <v>-65.878925961648434</v>
      </c>
      <c r="J48" s="19">
        <v>-130.06491013264821</v>
      </c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6">
        <v>125.875</v>
      </c>
      <c r="X48" s="6">
        <v>121.6</v>
      </c>
      <c r="Y48" s="6">
        <v>117.45324999999997</v>
      </c>
      <c r="Z48" s="6">
        <v>113.43090249999995</v>
      </c>
      <c r="AA48" s="6">
        <v>109.52922542500005</v>
      </c>
      <c r="AB48" s="6">
        <v>105.74459866225001</v>
      </c>
      <c r="AC48" s="6">
        <v>102.07351070238252</v>
      </c>
      <c r="AD48" s="6">
        <v>98.512555381311046</v>
      </c>
      <c r="AE48" s="6">
        <v>95.058428719871699</v>
      </c>
      <c r="AF48" s="6">
        <v>91.707925858275559</v>
      </c>
      <c r="AG48" s="6">
        <v>88.457938082527249</v>
      </c>
      <c r="AH48" s="6">
        <v>85.30544994005146</v>
      </c>
      <c r="AI48" s="6">
        <v>33.085036441849923</v>
      </c>
      <c r="AJ48" s="6">
        <v>30.118860348594424</v>
      </c>
      <c r="AK48" s="6">
        <v>27.241669538136577</v>
      </c>
      <c r="AL48" s="6">
        <v>24.450794451992493</v>
      </c>
      <c r="AM48" s="6">
        <v>21.743645618432716</v>
      </c>
      <c r="AN48" s="6">
        <v>19.11771124987974</v>
      </c>
      <c r="AO48" s="6">
        <v>16.570554912383351</v>
      </c>
      <c r="AP48" s="6">
        <v>14.099813265011846</v>
      </c>
      <c r="AQ48" s="6">
        <v>11.703193867061497</v>
      </c>
      <c r="AR48" s="6">
        <v>9.3784730510496495</v>
      </c>
      <c r="AS48" s="6">
        <v>7.1234938595181667</v>
      </c>
      <c r="AT48" s="6">
        <v>4.9361640437326137</v>
      </c>
      <c r="AU48" s="6">
        <v>-46.348045877579366</v>
      </c>
      <c r="AV48" s="6">
        <v>-48.406104501252003</v>
      </c>
      <c r="AW48" s="6">
        <v>-50.40242136621444</v>
      </c>
      <c r="AX48" s="6">
        <v>-52.338848725228004</v>
      </c>
      <c r="AY48" s="6">
        <v>-54.217183263471156</v>
      </c>
      <c r="AZ48" s="6">
        <v>-56.039167765567043</v>
      </c>
      <c r="BA48" s="6">
        <v>-57.80649273260002</v>
      </c>
      <c r="BB48" s="6">
        <v>-59.520797950622011</v>
      </c>
      <c r="BC48" s="6">
        <v>-61.183674012103353</v>
      </c>
      <c r="BD48" s="6">
        <v>-62.796663791740258</v>
      </c>
      <c r="BE48" s="6">
        <v>-64.361263877988051</v>
      </c>
      <c r="BF48" s="6">
        <v>-65.878925961648434</v>
      </c>
      <c r="BG48" s="6">
        <v>-116.51355818279899</v>
      </c>
      <c r="BH48" s="6">
        <v>-117.94152643731499</v>
      </c>
      <c r="BI48" s="6">
        <v>-119.32665564419551</v>
      </c>
      <c r="BJ48" s="6">
        <v>-120.6702309748697</v>
      </c>
      <c r="BK48" s="6">
        <v>-121.97349904562361</v>
      </c>
      <c r="BL48" s="6">
        <v>-123.23766907425488</v>
      </c>
      <c r="BM48" s="6">
        <v>-124.46391400202725</v>
      </c>
      <c r="BN48" s="6">
        <v>-125.65337158196638</v>
      </c>
      <c r="BO48" s="6">
        <v>-126.80714543450742</v>
      </c>
      <c r="BP48" s="6">
        <v>-127.9263060714722</v>
      </c>
      <c r="BQ48" s="6">
        <v>-129.01189188932801</v>
      </c>
      <c r="BR48" s="6">
        <v>-130.06491013264821</v>
      </c>
      <c r="BS48" s="1"/>
    </row>
    <row r="49" spans="1:71" x14ac:dyDescent="0.2">
      <c r="A49" s="1"/>
      <c r="B49" s="1"/>
      <c r="C49" s="1" t="s">
        <v>123</v>
      </c>
      <c r="D49" s="1" t="s">
        <v>4</v>
      </c>
      <c r="E49" s="1"/>
      <c r="F49" s="1"/>
      <c r="G49" s="19">
        <v>0</v>
      </c>
      <c r="H49" s="19">
        <v>0</v>
      </c>
      <c r="I49" s="19">
        <v>0</v>
      </c>
      <c r="J49" s="19">
        <v>0</v>
      </c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6">
        <v>0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  <c r="AE49" s="6">
        <v>0</v>
      </c>
      <c r="AF49" s="6">
        <v>0</v>
      </c>
      <c r="AG49" s="6">
        <v>0</v>
      </c>
      <c r="AH49" s="6">
        <v>0</v>
      </c>
      <c r="AI49" s="6">
        <v>0</v>
      </c>
      <c r="AJ49" s="6">
        <v>0</v>
      </c>
      <c r="AK49" s="6">
        <v>0</v>
      </c>
      <c r="AL49" s="6">
        <v>0</v>
      </c>
      <c r="AM49" s="6">
        <v>0</v>
      </c>
      <c r="AN49" s="6">
        <v>0</v>
      </c>
      <c r="AO49" s="6">
        <v>0</v>
      </c>
      <c r="AP49" s="6">
        <v>0</v>
      </c>
      <c r="AQ49" s="6">
        <v>0</v>
      </c>
      <c r="AR49" s="6">
        <v>0</v>
      </c>
      <c r="AS49" s="6">
        <v>0</v>
      </c>
      <c r="AT49" s="6">
        <v>0</v>
      </c>
      <c r="AU49" s="6">
        <v>0</v>
      </c>
      <c r="AV49" s="6">
        <v>0</v>
      </c>
      <c r="AW49" s="6">
        <v>0</v>
      </c>
      <c r="AX49" s="6">
        <v>0</v>
      </c>
      <c r="AY49" s="6">
        <v>0</v>
      </c>
      <c r="AZ49" s="6">
        <v>0</v>
      </c>
      <c r="BA49" s="6">
        <v>0</v>
      </c>
      <c r="BB49" s="6">
        <v>0</v>
      </c>
      <c r="BC49" s="6">
        <v>0</v>
      </c>
      <c r="BD49" s="6">
        <v>0</v>
      </c>
      <c r="BE49" s="6">
        <v>0</v>
      </c>
      <c r="BF49" s="6">
        <v>0</v>
      </c>
      <c r="BG49" s="6">
        <v>0</v>
      </c>
      <c r="BH49" s="6">
        <v>0</v>
      </c>
      <c r="BI49" s="6">
        <v>0</v>
      </c>
      <c r="BJ49" s="6">
        <v>0</v>
      </c>
      <c r="BK49" s="6">
        <v>0</v>
      </c>
      <c r="BL49" s="6">
        <v>0</v>
      </c>
      <c r="BM49" s="6">
        <v>0</v>
      </c>
      <c r="BN49" s="6">
        <v>0</v>
      </c>
      <c r="BO49" s="6">
        <v>0</v>
      </c>
      <c r="BP49" s="6">
        <v>0</v>
      </c>
      <c r="BQ49" s="6">
        <v>0</v>
      </c>
      <c r="BR49" s="6">
        <v>0</v>
      </c>
      <c r="BS49" s="1"/>
    </row>
    <row r="50" spans="1:71" x14ac:dyDescent="0.2">
      <c r="A50" s="1"/>
      <c r="B50" s="1"/>
      <c r="C50" s="1" t="s">
        <v>122</v>
      </c>
      <c r="D50" s="1" t="s">
        <v>4</v>
      </c>
      <c r="E50" s="1"/>
      <c r="F50" s="1"/>
      <c r="G50" s="17">
        <v>-10902.194550059949</v>
      </c>
      <c r="H50" s="17">
        <v>-11331.313835956267</v>
      </c>
      <c r="I50" s="17">
        <v>-11750.878925961648</v>
      </c>
      <c r="J50" s="17">
        <v>-12163.814910132649</v>
      </c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7">
        <v>-7199.125</v>
      </c>
      <c r="X50" s="17">
        <v>-10865.9</v>
      </c>
      <c r="Y50" s="17">
        <v>-10870.04675</v>
      </c>
      <c r="Z50" s="17">
        <v>-10874.0690975</v>
      </c>
      <c r="AA50" s="17">
        <v>-10877.970774575</v>
      </c>
      <c r="AB50" s="17">
        <v>-10881.75540133775</v>
      </c>
      <c r="AC50" s="17">
        <v>-10885.426489297617</v>
      </c>
      <c r="AD50" s="17">
        <v>-10888.98744461869</v>
      </c>
      <c r="AE50" s="17">
        <v>-10892.441571280127</v>
      </c>
      <c r="AF50" s="17">
        <v>-10895.792074141724</v>
      </c>
      <c r="AG50" s="17">
        <v>-10899.042061917473</v>
      </c>
      <c r="AH50" s="17">
        <v>-10902.194550059949</v>
      </c>
      <c r="AI50" s="17">
        <v>-11186.914963558151</v>
      </c>
      <c r="AJ50" s="17">
        <v>-11306.131139651405</v>
      </c>
      <c r="AK50" s="17">
        <v>-11309.008330461864</v>
      </c>
      <c r="AL50" s="17">
        <v>-11311.799205548008</v>
      </c>
      <c r="AM50" s="17">
        <v>-11314.506354381567</v>
      </c>
      <c r="AN50" s="17">
        <v>-11317.132288750121</v>
      </c>
      <c r="AO50" s="17">
        <v>-11319.679445087617</v>
      </c>
      <c r="AP50" s="17">
        <v>-11322.150186734989</v>
      </c>
      <c r="AQ50" s="17">
        <v>-11324.546806132939</v>
      </c>
      <c r="AR50" s="17">
        <v>-11326.871526948951</v>
      </c>
      <c r="AS50" s="17">
        <v>-11329.126506140481</v>
      </c>
      <c r="AT50" s="17">
        <v>-11331.313835956267</v>
      </c>
      <c r="AU50" s="17">
        <v>-11615.098045877579</v>
      </c>
      <c r="AV50" s="17">
        <v>-11733.406104501251</v>
      </c>
      <c r="AW50" s="17">
        <v>-11735.402421366214</v>
      </c>
      <c r="AX50" s="17">
        <v>-11737.338848725229</v>
      </c>
      <c r="AY50" s="17">
        <v>-11739.21718326347</v>
      </c>
      <c r="AZ50" s="17">
        <v>-11741.039167765566</v>
      </c>
      <c r="BA50" s="17">
        <v>-11742.8064927326</v>
      </c>
      <c r="BB50" s="17">
        <v>-11744.520797950621</v>
      </c>
      <c r="BC50" s="17">
        <v>-11746.183674012103</v>
      </c>
      <c r="BD50" s="17">
        <v>-11747.79666379174</v>
      </c>
      <c r="BE50" s="17">
        <v>-11749.361263877989</v>
      </c>
      <c r="BF50" s="17">
        <v>-11750.878925961648</v>
      </c>
      <c r="BG50" s="17">
        <v>-12034.0135581828</v>
      </c>
      <c r="BH50" s="17">
        <v>-12151.691526437315</v>
      </c>
      <c r="BI50" s="17">
        <v>-12153.076655644196</v>
      </c>
      <c r="BJ50" s="17">
        <v>-12154.420230974869</v>
      </c>
      <c r="BK50" s="17">
        <v>-12155.723499045624</v>
      </c>
      <c r="BL50" s="17">
        <v>-12156.987669074255</v>
      </c>
      <c r="BM50" s="17">
        <v>-12158.213914002028</v>
      </c>
      <c r="BN50" s="17">
        <v>-12159.403371581966</v>
      </c>
      <c r="BO50" s="17">
        <v>-12160.557145434508</v>
      </c>
      <c r="BP50" s="17">
        <v>-12161.676306071473</v>
      </c>
      <c r="BQ50" s="17">
        <v>-12162.761891889328</v>
      </c>
      <c r="BR50" s="17">
        <v>-12163.814910132649</v>
      </c>
      <c r="BS50" s="1"/>
    </row>
    <row r="51" spans="1:7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</row>
    <row r="52" spans="1:71" x14ac:dyDescent="0.2">
      <c r="A52" s="1"/>
      <c r="B52" s="1"/>
      <c r="C52" s="1" t="s">
        <v>121</v>
      </c>
      <c r="D52" s="1" t="s">
        <v>4</v>
      </c>
      <c r="E52" s="1"/>
      <c r="F52" s="1"/>
      <c r="G52" s="17">
        <v>-5390.5024294566601</v>
      </c>
      <c r="H52" s="17">
        <v>3358.6363918386251</v>
      </c>
      <c r="I52" s="17">
        <v>16520.037212186602</v>
      </c>
      <c r="J52" s="17">
        <v>34282.85585524459</v>
      </c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7">
        <v>-9573.25</v>
      </c>
      <c r="X52" s="17">
        <v>-9155.0499999999993</v>
      </c>
      <c r="Y52" s="17">
        <v>-8745.1434999999983</v>
      </c>
      <c r="Z52" s="17">
        <v>-8343.2816949999997</v>
      </c>
      <c r="AA52" s="17">
        <v>-7949.22324415</v>
      </c>
      <c r="AB52" s="17">
        <v>-7562.7340468254997</v>
      </c>
      <c r="AC52" s="17">
        <v>-7183.5870254207339</v>
      </c>
      <c r="AD52" s="17">
        <v>-6811.561914658113</v>
      </c>
      <c r="AE52" s="17">
        <v>-6446.4450572183687</v>
      </c>
      <c r="AF52" s="17">
        <v>-6088.0292055018172</v>
      </c>
      <c r="AG52" s="17">
        <v>-5736.1133293367639</v>
      </c>
      <c r="AH52" s="17">
        <v>-5390.5024294566601</v>
      </c>
      <c r="AI52" s="17">
        <v>-4631.8323565729606</v>
      </c>
      <c r="AJ52" s="17">
        <v>-3879.094635875771</v>
      </c>
      <c r="AK52" s="17">
        <v>-3132.1112967994986</v>
      </c>
      <c r="AL52" s="17">
        <v>-2390.7097078955139</v>
      </c>
      <c r="AM52" s="17">
        <v>-1654.7224166586475</v>
      </c>
      <c r="AN52" s="17">
        <v>-923.9869941588895</v>
      </c>
      <c r="AO52" s="17">
        <v>-198.34588433412318</v>
      </c>
      <c r="AP52" s="17">
        <v>522.35374219590085</v>
      </c>
      <c r="AQ52" s="17">
        <v>1238.260129930024</v>
      </c>
      <c r="AR52" s="17">
        <v>1949.5170760321234</v>
      </c>
      <c r="AS52" s="17">
        <v>2656.2640637511613</v>
      </c>
      <c r="AT52" s="17">
        <v>3358.6363918386251</v>
      </c>
      <c r="AU52" s="17">
        <v>4475.9403000834664</v>
      </c>
      <c r="AV52" s="17">
        <v>5589.1280910809637</v>
      </c>
      <c r="AW52" s="17">
        <v>6698.3232483485353</v>
      </c>
      <c r="AX52" s="17">
        <v>7803.645550898078</v>
      </c>
      <c r="AY52" s="17">
        <v>8905.2111843711391</v>
      </c>
      <c r="AZ52" s="17">
        <v>10003.132848840001</v>
      </c>
      <c r="BA52" s="17">
        <v>11097.519863374802</v>
      </c>
      <c r="BB52" s="17">
        <v>12188.478267473556</v>
      </c>
      <c r="BC52" s="17">
        <v>13276.110919449351</v>
      </c>
      <c r="BD52" s="17">
        <v>14360.51759186587</v>
      </c>
      <c r="BE52" s="17">
        <v>15441.795064109894</v>
      </c>
      <c r="BF52" s="17">
        <v>16520.037212186602</v>
      </c>
      <c r="BG52" s="17">
        <v>18014.510095821002</v>
      </c>
      <c r="BH52" s="17">
        <v>19506.127042946377</v>
      </c>
      <c r="BI52" s="17">
        <v>20994.973731657985</v>
      </c>
      <c r="BJ52" s="17">
        <v>22481.133269708251</v>
      </c>
      <c r="BK52" s="17">
        <v>23964.686271616996</v>
      </c>
      <c r="BL52" s="17">
        <v>25445.710933468494</v>
      </c>
      <c r="BM52" s="17">
        <v>26924.283105464434</v>
      </c>
      <c r="BN52" s="17">
        <v>28400.476362300498</v>
      </c>
      <c r="BO52" s="17">
        <v>29874.362071431486</v>
      </c>
      <c r="BP52" s="17">
        <v>31346.009459288543</v>
      </c>
      <c r="BQ52" s="17">
        <v>32815.485675509888</v>
      </c>
      <c r="BR52" s="17">
        <v>34282.85585524459</v>
      </c>
      <c r="BS52" s="1"/>
    </row>
    <row r="53" spans="1:7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</row>
    <row r="54" spans="1:71" x14ac:dyDescent="0.2">
      <c r="A54" s="1"/>
      <c r="B54" s="1"/>
      <c r="C54" s="1" t="s">
        <v>120</v>
      </c>
      <c r="D54" s="1" t="s">
        <v>4</v>
      </c>
      <c r="E54" s="1"/>
      <c r="F54" s="1"/>
      <c r="G54" s="17">
        <v>29301.615620315242</v>
      </c>
      <c r="H54" s="17">
        <v>27429.497487424815</v>
      </c>
      <c r="I54" s="17">
        <v>33221.420305941356</v>
      </c>
      <c r="J54" s="17">
        <v>45870.982932904677</v>
      </c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7">
        <v>38926.75</v>
      </c>
      <c r="X54" s="17">
        <v>37889.949999999997</v>
      </c>
      <c r="Y54" s="17">
        <v>36888.506500000003</v>
      </c>
      <c r="Z54" s="17">
        <v>35921.358805000003</v>
      </c>
      <c r="AA54" s="17">
        <v>34987.478040850001</v>
      </c>
      <c r="AB54" s="17">
        <v>34085.866199624506</v>
      </c>
      <c r="AC54" s="17">
        <v>33215.555213635773</v>
      </c>
      <c r="AD54" s="17">
        <v>32375.606057226698</v>
      </c>
      <c r="AE54" s="17">
        <v>31565.107875509893</v>
      </c>
      <c r="AF54" s="17">
        <v>30783.177139244599</v>
      </c>
      <c r="AG54" s="17">
        <v>30028.956825067264</v>
      </c>
      <c r="AH54" s="17">
        <v>29301.615620315242</v>
      </c>
      <c r="AI54" s="17">
        <v>29019.522151705787</v>
      </c>
      <c r="AJ54" s="17">
        <v>28762.719237154612</v>
      </c>
      <c r="AK54" s="17">
        <v>28530.448160039974</v>
      </c>
      <c r="AL54" s="17">
        <v>28321.972965238776</v>
      </c>
      <c r="AM54" s="17">
        <v>28136.579776281615</v>
      </c>
      <c r="AN54" s="17">
        <v>27973.576132993163</v>
      </c>
      <c r="AO54" s="17">
        <v>27832.290349003371</v>
      </c>
      <c r="AP54" s="17">
        <v>27712.070888533268</v>
      </c>
      <c r="AQ54" s="17">
        <v>27612.285761877269</v>
      </c>
      <c r="AR54" s="17">
        <v>27532.321939020952</v>
      </c>
      <c r="AS54" s="17">
        <v>27471.584780850324</v>
      </c>
      <c r="AT54" s="17">
        <v>27429.497487424815</v>
      </c>
      <c r="AU54" s="17">
        <v>27824.675562802069</v>
      </c>
      <c r="AV54" s="17">
        <v>28237.401295918004</v>
      </c>
      <c r="AW54" s="17">
        <v>28667.148257040462</v>
      </c>
      <c r="AX54" s="17">
        <v>29113.405809329248</v>
      </c>
      <c r="AY54" s="17">
        <v>29575.678635049375</v>
      </c>
      <c r="AZ54" s="17">
        <v>30053.486275997893</v>
      </c>
      <c r="BA54" s="17">
        <v>30546.362687717956</v>
      </c>
      <c r="BB54" s="17">
        <v>31053.855807086416</v>
      </c>
      <c r="BC54" s="17">
        <v>31575.527132873824</v>
      </c>
      <c r="BD54" s="17">
        <v>32110.951318887608</v>
      </c>
      <c r="BE54" s="17">
        <v>32659.715779320977</v>
      </c>
      <c r="BF54" s="17">
        <v>33221.420305941356</v>
      </c>
      <c r="BG54" s="17">
        <v>34214.851696763108</v>
      </c>
      <c r="BH54" s="17">
        <v>35220.458395860216</v>
      </c>
      <c r="BI54" s="17">
        <v>36237.875143984413</v>
      </c>
      <c r="BJ54" s="17">
        <v>37266.747639664885</v>
      </c>
      <c r="BK54" s="17">
        <v>38306.732210474933</v>
      </c>
      <c r="BL54" s="17">
        <v>39357.495494160692</v>
      </c>
      <c r="BM54" s="17">
        <v>40418.714129335865</v>
      </c>
      <c r="BN54" s="17">
        <v>41490.07445545579</v>
      </c>
      <c r="BO54" s="17">
        <v>42571.272221792111</v>
      </c>
      <c r="BP54" s="17">
        <v>43662.012305138356</v>
      </c>
      <c r="BQ54" s="17">
        <v>44762.0084359842</v>
      </c>
      <c r="BR54" s="17">
        <v>45870.982932904677</v>
      </c>
      <c r="BS54" s="1"/>
    </row>
    <row r="55" spans="1:7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</row>
    <row r="56" spans="1:71" x14ac:dyDescent="0.2">
      <c r="A56" s="1"/>
      <c r="B56" s="1"/>
      <c r="C56" s="1" t="s">
        <v>55</v>
      </c>
      <c r="D56" s="1"/>
      <c r="E56" s="1"/>
      <c r="F56" s="1"/>
      <c r="G56" s="19">
        <v>1000</v>
      </c>
      <c r="H56" s="19">
        <v>1000</v>
      </c>
      <c r="I56" s="19">
        <v>1000</v>
      </c>
      <c r="J56" s="19">
        <v>1000</v>
      </c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6">
        <v>1000</v>
      </c>
      <c r="X56" s="6">
        <v>1000</v>
      </c>
      <c r="Y56" s="6">
        <v>1000</v>
      </c>
      <c r="Z56" s="6">
        <v>1000</v>
      </c>
      <c r="AA56" s="6">
        <v>1000</v>
      </c>
      <c r="AB56" s="6">
        <v>1000</v>
      </c>
      <c r="AC56" s="6">
        <v>1000</v>
      </c>
      <c r="AD56" s="6">
        <v>1000</v>
      </c>
      <c r="AE56" s="6">
        <v>1000</v>
      </c>
      <c r="AF56" s="6">
        <v>1000</v>
      </c>
      <c r="AG56" s="6">
        <v>1000</v>
      </c>
      <c r="AH56" s="6">
        <v>1000</v>
      </c>
      <c r="AI56" s="6">
        <v>1000</v>
      </c>
      <c r="AJ56" s="6">
        <v>1000</v>
      </c>
      <c r="AK56" s="6">
        <v>1000</v>
      </c>
      <c r="AL56" s="6">
        <v>1000</v>
      </c>
      <c r="AM56" s="6">
        <v>1000</v>
      </c>
      <c r="AN56" s="6">
        <v>1000</v>
      </c>
      <c r="AO56" s="6">
        <v>1000</v>
      </c>
      <c r="AP56" s="6">
        <v>1000</v>
      </c>
      <c r="AQ56" s="6">
        <v>1000</v>
      </c>
      <c r="AR56" s="6">
        <v>1000</v>
      </c>
      <c r="AS56" s="6">
        <v>1000</v>
      </c>
      <c r="AT56" s="6">
        <v>1000</v>
      </c>
      <c r="AU56" s="6">
        <v>1000</v>
      </c>
      <c r="AV56" s="6">
        <v>1000</v>
      </c>
      <c r="AW56" s="6">
        <v>1000</v>
      </c>
      <c r="AX56" s="6">
        <v>1000</v>
      </c>
      <c r="AY56" s="6">
        <v>1000</v>
      </c>
      <c r="AZ56" s="6">
        <v>1000</v>
      </c>
      <c r="BA56" s="6">
        <v>1000</v>
      </c>
      <c r="BB56" s="6">
        <v>1000</v>
      </c>
      <c r="BC56" s="6">
        <v>1000</v>
      </c>
      <c r="BD56" s="6">
        <v>1000</v>
      </c>
      <c r="BE56" s="6">
        <v>1000</v>
      </c>
      <c r="BF56" s="6">
        <v>1000</v>
      </c>
      <c r="BG56" s="6">
        <v>1000</v>
      </c>
      <c r="BH56" s="6">
        <v>1000</v>
      </c>
      <c r="BI56" s="6">
        <v>1000</v>
      </c>
      <c r="BJ56" s="6">
        <v>1000</v>
      </c>
      <c r="BK56" s="6">
        <v>1000</v>
      </c>
      <c r="BL56" s="6">
        <v>1000</v>
      </c>
      <c r="BM56" s="6">
        <v>1000</v>
      </c>
      <c r="BN56" s="6">
        <v>1000</v>
      </c>
      <c r="BO56" s="6">
        <v>1000</v>
      </c>
      <c r="BP56" s="6">
        <v>1000</v>
      </c>
      <c r="BQ56" s="6">
        <v>1000</v>
      </c>
      <c r="BR56" s="6">
        <v>1000</v>
      </c>
      <c r="BS56" s="1"/>
    </row>
    <row r="57" spans="1:71" x14ac:dyDescent="0.2">
      <c r="A57" s="1"/>
      <c r="B57" s="1"/>
      <c r="C57" s="1" t="s">
        <v>119</v>
      </c>
      <c r="D57" s="1" t="s">
        <v>4</v>
      </c>
      <c r="E57" s="1"/>
      <c r="F57" s="8">
        <v>39000</v>
      </c>
      <c r="G57" s="19">
        <v>28301.615620315231</v>
      </c>
      <c r="H57" s="19">
        <v>26429.497487424804</v>
      </c>
      <c r="I57" s="19">
        <v>32221.420305941341</v>
      </c>
      <c r="J57" s="19">
        <v>44870.982932904677</v>
      </c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6">
        <v>37926.75</v>
      </c>
      <c r="X57" s="6">
        <v>36889.949999999997</v>
      </c>
      <c r="Y57" s="6">
        <v>35888.506499999996</v>
      </c>
      <c r="Z57" s="6">
        <v>34921.358804999996</v>
      </c>
      <c r="AA57" s="6">
        <v>33987.478040849994</v>
      </c>
      <c r="AB57" s="6">
        <v>33085.866199624492</v>
      </c>
      <c r="AC57" s="6">
        <v>32215.555213635758</v>
      </c>
      <c r="AD57" s="6">
        <v>31375.606057226687</v>
      </c>
      <c r="AE57" s="6">
        <v>30565.107875509886</v>
      </c>
      <c r="AF57" s="6">
        <v>29783.177139244588</v>
      </c>
      <c r="AG57" s="6">
        <v>29028.956825067249</v>
      </c>
      <c r="AH57" s="6">
        <v>28301.615620315231</v>
      </c>
      <c r="AI57" s="6">
        <v>28019.522151705773</v>
      </c>
      <c r="AJ57" s="6">
        <v>27762.719237154601</v>
      </c>
      <c r="AK57" s="6">
        <v>27530.448160039963</v>
      </c>
      <c r="AL57" s="6">
        <v>27321.972965238765</v>
      </c>
      <c r="AM57" s="6">
        <v>27136.5797762816</v>
      </c>
      <c r="AN57" s="6">
        <v>26973.576132993152</v>
      </c>
      <c r="AO57" s="6">
        <v>26832.290349003357</v>
      </c>
      <c r="AP57" s="6">
        <v>26712.070888533257</v>
      </c>
      <c r="AQ57" s="6">
        <v>26612.285761877258</v>
      </c>
      <c r="AR57" s="6">
        <v>26532.321939020941</v>
      </c>
      <c r="AS57" s="6">
        <v>26471.584780850313</v>
      </c>
      <c r="AT57" s="6">
        <v>26429.497487424804</v>
      </c>
      <c r="AU57" s="6">
        <v>26824.675562802058</v>
      </c>
      <c r="AV57" s="6">
        <v>27237.401295917996</v>
      </c>
      <c r="AW57" s="6">
        <v>27667.148257040455</v>
      </c>
      <c r="AX57" s="6">
        <v>28113.405809329241</v>
      </c>
      <c r="AY57" s="6">
        <v>28575.678635049364</v>
      </c>
      <c r="AZ57" s="6">
        <v>29053.486275997882</v>
      </c>
      <c r="BA57" s="6">
        <v>29546.362687717945</v>
      </c>
      <c r="BB57" s="6">
        <v>30053.855807086406</v>
      </c>
      <c r="BC57" s="6">
        <v>30575.527132873813</v>
      </c>
      <c r="BD57" s="6">
        <v>31110.951318887597</v>
      </c>
      <c r="BE57" s="6">
        <v>31659.71577932097</v>
      </c>
      <c r="BF57" s="6">
        <v>32221.420305941341</v>
      </c>
      <c r="BG57" s="6">
        <v>33214.8516967631</v>
      </c>
      <c r="BH57" s="6">
        <v>34220.458395860209</v>
      </c>
      <c r="BI57" s="6">
        <v>35237.875143984405</v>
      </c>
      <c r="BJ57" s="6">
        <v>36266.747639664871</v>
      </c>
      <c r="BK57" s="6">
        <v>37306.732210474926</v>
      </c>
      <c r="BL57" s="6">
        <v>38357.495494160677</v>
      </c>
      <c r="BM57" s="6">
        <v>39418.714129335858</v>
      </c>
      <c r="BN57" s="6">
        <v>40490.074455455782</v>
      </c>
      <c r="BO57" s="6">
        <v>41571.272221792111</v>
      </c>
      <c r="BP57" s="6">
        <v>42662.012305138349</v>
      </c>
      <c r="BQ57" s="6">
        <v>43762.0084359842</v>
      </c>
      <c r="BR57" s="6">
        <v>44870.982932904677</v>
      </c>
      <c r="BS57" s="1"/>
    </row>
    <row r="58" spans="1:71" x14ac:dyDescent="0.2">
      <c r="A58" s="1"/>
      <c r="B58" s="1"/>
      <c r="C58" s="1" t="s">
        <v>118</v>
      </c>
      <c r="D58" s="1" t="s">
        <v>4</v>
      </c>
      <c r="E58" s="1"/>
      <c r="F58" s="1"/>
      <c r="G58" s="17">
        <v>29301.615620315231</v>
      </c>
      <c r="H58" s="17">
        <v>27429.497487424804</v>
      </c>
      <c r="I58" s="17">
        <v>33221.420305941341</v>
      </c>
      <c r="J58" s="17">
        <v>45870.982932904677</v>
      </c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7">
        <v>38926.75</v>
      </c>
      <c r="X58" s="17">
        <v>37889.949999999997</v>
      </c>
      <c r="Y58" s="17">
        <v>36888.506499999996</v>
      </c>
      <c r="Z58" s="17">
        <v>35921.358804999996</v>
      </c>
      <c r="AA58" s="17">
        <v>34987.478040849994</v>
      </c>
      <c r="AB58" s="17">
        <v>34085.866199624492</v>
      </c>
      <c r="AC58" s="17">
        <v>33215.555213635758</v>
      </c>
      <c r="AD58" s="17">
        <v>32375.606057226687</v>
      </c>
      <c r="AE58" s="17">
        <v>31565.107875509886</v>
      </c>
      <c r="AF58" s="17">
        <v>30783.177139244588</v>
      </c>
      <c r="AG58" s="17">
        <v>30028.956825067249</v>
      </c>
      <c r="AH58" s="17">
        <v>29301.615620315231</v>
      </c>
      <c r="AI58" s="17">
        <v>29019.522151705773</v>
      </c>
      <c r="AJ58" s="17">
        <v>28762.719237154601</v>
      </c>
      <c r="AK58" s="17">
        <v>28530.448160039963</v>
      </c>
      <c r="AL58" s="17">
        <v>28321.972965238765</v>
      </c>
      <c r="AM58" s="17">
        <v>28136.5797762816</v>
      </c>
      <c r="AN58" s="17">
        <v>27973.576132993152</v>
      </c>
      <c r="AO58" s="17">
        <v>27832.290349003357</v>
      </c>
      <c r="AP58" s="17">
        <v>27712.070888533257</v>
      </c>
      <c r="AQ58" s="17">
        <v>27612.285761877258</v>
      </c>
      <c r="AR58" s="17">
        <v>27532.321939020941</v>
      </c>
      <c r="AS58" s="17">
        <v>27471.584780850313</v>
      </c>
      <c r="AT58" s="17">
        <v>27429.497487424804</v>
      </c>
      <c r="AU58" s="17">
        <v>27824.675562802058</v>
      </c>
      <c r="AV58" s="17">
        <v>28237.401295917996</v>
      </c>
      <c r="AW58" s="17">
        <v>28667.148257040455</v>
      </c>
      <c r="AX58" s="17">
        <v>29113.405809329241</v>
      </c>
      <c r="AY58" s="17">
        <v>29575.678635049364</v>
      </c>
      <c r="AZ58" s="17">
        <v>30053.486275997882</v>
      </c>
      <c r="BA58" s="17">
        <v>30546.362687717945</v>
      </c>
      <c r="BB58" s="17">
        <v>31053.855807086406</v>
      </c>
      <c r="BC58" s="17">
        <v>31575.527132873813</v>
      </c>
      <c r="BD58" s="17">
        <v>32110.951318887597</v>
      </c>
      <c r="BE58" s="17">
        <v>32659.71577932097</v>
      </c>
      <c r="BF58" s="17">
        <v>33221.420305941341</v>
      </c>
      <c r="BG58" s="17">
        <v>34214.8516967631</v>
      </c>
      <c r="BH58" s="17">
        <v>35220.458395860209</v>
      </c>
      <c r="BI58" s="17">
        <v>36237.875143984405</v>
      </c>
      <c r="BJ58" s="17">
        <v>37266.747639664871</v>
      </c>
      <c r="BK58" s="17">
        <v>38306.732210474926</v>
      </c>
      <c r="BL58" s="17">
        <v>39357.495494160677</v>
      </c>
      <c r="BM58" s="17">
        <v>40418.714129335858</v>
      </c>
      <c r="BN58" s="17">
        <v>41490.074455455782</v>
      </c>
      <c r="BO58" s="17">
        <v>42571.272221792111</v>
      </c>
      <c r="BP58" s="17">
        <v>43662.012305138349</v>
      </c>
      <c r="BQ58" s="17">
        <v>44762.0084359842</v>
      </c>
      <c r="BR58" s="17">
        <v>45870.982932904677</v>
      </c>
      <c r="BS58" s="1"/>
    </row>
    <row r="59" spans="1:7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</row>
    <row r="60" spans="1:71" x14ac:dyDescent="0.2">
      <c r="A60" s="7"/>
      <c r="B60" s="7"/>
      <c r="C60" s="7" t="s">
        <v>117</v>
      </c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  <c r="BS60" s="7"/>
    </row>
    <row r="61" spans="1:7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</row>
    <row r="62" spans="1:71" x14ac:dyDescent="0.2">
      <c r="A62" s="1"/>
      <c r="B62" s="1"/>
      <c r="C62" s="1" t="s">
        <v>116</v>
      </c>
      <c r="D62" s="1" t="s">
        <v>4</v>
      </c>
      <c r="E62" s="1"/>
      <c r="F62" s="1"/>
      <c r="G62" s="19">
        <v>87500</v>
      </c>
      <c r="H62" s="19">
        <v>98250</v>
      </c>
      <c r="I62" s="19">
        <v>107250</v>
      </c>
      <c r="J62" s="19">
        <v>116250</v>
      </c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6">
        <v>5000</v>
      </c>
      <c r="X62" s="6">
        <v>7500</v>
      </c>
      <c r="Y62" s="6">
        <v>7500</v>
      </c>
      <c r="Z62" s="6">
        <v>7500</v>
      </c>
      <c r="AA62" s="6">
        <v>7500</v>
      </c>
      <c r="AB62" s="6">
        <v>7500</v>
      </c>
      <c r="AC62" s="6">
        <v>7500</v>
      </c>
      <c r="AD62" s="6">
        <v>7500</v>
      </c>
      <c r="AE62" s="6">
        <v>7500</v>
      </c>
      <c r="AF62" s="6">
        <v>7500</v>
      </c>
      <c r="AG62" s="6">
        <v>7500</v>
      </c>
      <c r="AH62" s="6">
        <v>7500</v>
      </c>
      <c r="AI62" s="6">
        <v>7500</v>
      </c>
      <c r="AJ62" s="6">
        <v>8250</v>
      </c>
      <c r="AK62" s="6">
        <v>8250</v>
      </c>
      <c r="AL62" s="6">
        <v>8250</v>
      </c>
      <c r="AM62" s="6">
        <v>8250</v>
      </c>
      <c r="AN62" s="6">
        <v>8250</v>
      </c>
      <c r="AO62" s="6">
        <v>8250</v>
      </c>
      <c r="AP62" s="6">
        <v>8250</v>
      </c>
      <c r="AQ62" s="6">
        <v>8250</v>
      </c>
      <c r="AR62" s="6">
        <v>8250</v>
      </c>
      <c r="AS62" s="6">
        <v>8250</v>
      </c>
      <c r="AT62" s="6">
        <v>8250</v>
      </c>
      <c r="AU62" s="6">
        <v>8250</v>
      </c>
      <c r="AV62" s="6">
        <v>9000</v>
      </c>
      <c r="AW62" s="6">
        <v>9000</v>
      </c>
      <c r="AX62" s="6">
        <v>9000</v>
      </c>
      <c r="AY62" s="6">
        <v>9000</v>
      </c>
      <c r="AZ62" s="6">
        <v>9000</v>
      </c>
      <c r="BA62" s="6">
        <v>9000</v>
      </c>
      <c r="BB62" s="6">
        <v>9000</v>
      </c>
      <c r="BC62" s="6">
        <v>9000</v>
      </c>
      <c r="BD62" s="6">
        <v>9000</v>
      </c>
      <c r="BE62" s="6">
        <v>9000</v>
      </c>
      <c r="BF62" s="6">
        <v>9000</v>
      </c>
      <c r="BG62" s="6">
        <v>9000</v>
      </c>
      <c r="BH62" s="6">
        <v>9750</v>
      </c>
      <c r="BI62" s="6">
        <v>9750</v>
      </c>
      <c r="BJ62" s="6">
        <v>9750</v>
      </c>
      <c r="BK62" s="6">
        <v>9750</v>
      </c>
      <c r="BL62" s="6">
        <v>9750</v>
      </c>
      <c r="BM62" s="6">
        <v>9750</v>
      </c>
      <c r="BN62" s="6">
        <v>9750</v>
      </c>
      <c r="BO62" s="6">
        <v>9750</v>
      </c>
      <c r="BP62" s="6">
        <v>9750</v>
      </c>
      <c r="BQ62" s="6">
        <v>9750</v>
      </c>
      <c r="BR62" s="6">
        <v>9750</v>
      </c>
      <c r="BS62" s="1"/>
    </row>
    <row r="63" spans="1:71" x14ac:dyDescent="0.2">
      <c r="A63" s="1"/>
      <c r="B63" s="1"/>
      <c r="C63" s="1" t="s">
        <v>115</v>
      </c>
      <c r="D63" s="1" t="s">
        <v>4</v>
      </c>
      <c r="E63" s="1"/>
      <c r="F63" s="1"/>
      <c r="G63" s="19">
        <v>-86912.5</v>
      </c>
      <c r="H63" s="19">
        <v>-90341.25</v>
      </c>
      <c r="I63" s="19">
        <v>-93131.25</v>
      </c>
      <c r="J63" s="19">
        <v>-95921.25</v>
      </c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6">
        <v>-10000</v>
      </c>
      <c r="X63" s="6">
        <v>-3662.5</v>
      </c>
      <c r="Y63" s="6">
        <v>-7325</v>
      </c>
      <c r="Z63" s="6">
        <v>-7325</v>
      </c>
      <c r="AA63" s="6">
        <v>-7325</v>
      </c>
      <c r="AB63" s="6">
        <v>-7325</v>
      </c>
      <c r="AC63" s="6">
        <v>-7325</v>
      </c>
      <c r="AD63" s="6">
        <v>-7325</v>
      </c>
      <c r="AE63" s="6">
        <v>-7325</v>
      </c>
      <c r="AF63" s="6">
        <v>-7325</v>
      </c>
      <c r="AG63" s="6">
        <v>-7325</v>
      </c>
      <c r="AH63" s="6">
        <v>-7325</v>
      </c>
      <c r="AI63" s="6">
        <v>-7325</v>
      </c>
      <c r="AJ63" s="6">
        <v>-7441.25</v>
      </c>
      <c r="AK63" s="6">
        <v>-7557.5</v>
      </c>
      <c r="AL63" s="6">
        <v>-7557.5</v>
      </c>
      <c r="AM63" s="6">
        <v>-7557.5</v>
      </c>
      <c r="AN63" s="6">
        <v>-7557.5</v>
      </c>
      <c r="AO63" s="6">
        <v>-7557.5</v>
      </c>
      <c r="AP63" s="6">
        <v>-7557.5</v>
      </c>
      <c r="AQ63" s="6">
        <v>-7557.5</v>
      </c>
      <c r="AR63" s="6">
        <v>-7557.5</v>
      </c>
      <c r="AS63" s="6">
        <v>-7557.5</v>
      </c>
      <c r="AT63" s="6">
        <v>-7557.5</v>
      </c>
      <c r="AU63" s="6">
        <v>-7557.5</v>
      </c>
      <c r="AV63" s="6">
        <v>-7673.75</v>
      </c>
      <c r="AW63" s="6">
        <v>-7790</v>
      </c>
      <c r="AX63" s="6">
        <v>-7790</v>
      </c>
      <c r="AY63" s="6">
        <v>-7790</v>
      </c>
      <c r="AZ63" s="6">
        <v>-7790</v>
      </c>
      <c r="BA63" s="6">
        <v>-7790</v>
      </c>
      <c r="BB63" s="6">
        <v>-7790</v>
      </c>
      <c r="BC63" s="6">
        <v>-7790</v>
      </c>
      <c r="BD63" s="6">
        <v>-7790</v>
      </c>
      <c r="BE63" s="6">
        <v>-7790</v>
      </c>
      <c r="BF63" s="6">
        <v>-7790</v>
      </c>
      <c r="BG63" s="6">
        <v>-7790</v>
      </c>
      <c r="BH63" s="6">
        <v>-7906.25</v>
      </c>
      <c r="BI63" s="6">
        <v>-8022.5</v>
      </c>
      <c r="BJ63" s="6">
        <v>-8022.5</v>
      </c>
      <c r="BK63" s="6">
        <v>-8022.5</v>
      </c>
      <c r="BL63" s="6">
        <v>-8022.5</v>
      </c>
      <c r="BM63" s="6">
        <v>-8022.5</v>
      </c>
      <c r="BN63" s="6">
        <v>-8022.5</v>
      </c>
      <c r="BO63" s="6">
        <v>-8022.5</v>
      </c>
      <c r="BP63" s="6">
        <v>-8022.5</v>
      </c>
      <c r="BQ63" s="6">
        <v>-8022.5</v>
      </c>
      <c r="BR63" s="6">
        <v>-8022.5</v>
      </c>
      <c r="BS63" s="1"/>
    </row>
    <row r="64" spans="1:71" x14ac:dyDescent="0.2">
      <c r="A64" s="1"/>
      <c r="B64" s="1"/>
      <c r="C64" s="1" t="s">
        <v>114</v>
      </c>
      <c r="D64" s="1" t="s">
        <v>4</v>
      </c>
      <c r="E64" s="1"/>
      <c r="F64" s="1"/>
      <c r="G64" s="19">
        <v>0</v>
      </c>
      <c r="H64" s="19">
        <v>0</v>
      </c>
      <c r="I64" s="19">
        <v>0</v>
      </c>
      <c r="J64" s="19">
        <v>0</v>
      </c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6">
        <v>0</v>
      </c>
      <c r="AF64" s="6">
        <v>0</v>
      </c>
      <c r="AG64" s="6">
        <v>0</v>
      </c>
      <c r="AH64" s="6">
        <v>0</v>
      </c>
      <c r="AI64" s="6">
        <v>0</v>
      </c>
      <c r="AJ64" s="6">
        <v>0</v>
      </c>
      <c r="AK64" s="6">
        <v>0</v>
      </c>
      <c r="AL64" s="6">
        <v>0</v>
      </c>
      <c r="AM64" s="6">
        <v>0</v>
      </c>
      <c r="AN64" s="6">
        <v>0</v>
      </c>
      <c r="AO64" s="6">
        <v>0</v>
      </c>
      <c r="AP64" s="6">
        <v>0</v>
      </c>
      <c r="AQ64" s="6">
        <v>0</v>
      </c>
      <c r="AR64" s="6">
        <v>0</v>
      </c>
      <c r="AS64" s="6">
        <v>0</v>
      </c>
      <c r="AT64" s="6">
        <v>0</v>
      </c>
      <c r="AU64" s="6">
        <v>0</v>
      </c>
      <c r="AV64" s="6">
        <v>0</v>
      </c>
      <c r="AW64" s="6">
        <v>0</v>
      </c>
      <c r="AX64" s="6">
        <v>0</v>
      </c>
      <c r="AY64" s="6">
        <v>0</v>
      </c>
      <c r="AZ64" s="6">
        <v>0</v>
      </c>
      <c r="BA64" s="6">
        <v>0</v>
      </c>
      <c r="BB64" s="6">
        <v>0</v>
      </c>
      <c r="BC64" s="6">
        <v>0</v>
      </c>
      <c r="BD64" s="6">
        <v>0</v>
      </c>
      <c r="BE64" s="6">
        <v>0</v>
      </c>
      <c r="BF64" s="6">
        <v>0</v>
      </c>
      <c r="BG64" s="6">
        <v>0</v>
      </c>
      <c r="BH64" s="6">
        <v>0</v>
      </c>
      <c r="BI64" s="6">
        <v>0</v>
      </c>
      <c r="BJ64" s="6">
        <v>0</v>
      </c>
      <c r="BK64" s="6">
        <v>0</v>
      </c>
      <c r="BL64" s="6">
        <v>0</v>
      </c>
      <c r="BM64" s="6">
        <v>0</v>
      </c>
      <c r="BN64" s="6">
        <v>0</v>
      </c>
      <c r="BO64" s="6">
        <v>0</v>
      </c>
      <c r="BP64" s="6">
        <v>0</v>
      </c>
      <c r="BQ64" s="6">
        <v>0</v>
      </c>
      <c r="BR64" s="6">
        <v>0</v>
      </c>
      <c r="BS64" s="1"/>
    </row>
    <row r="65" spans="1:71" x14ac:dyDescent="0.2">
      <c r="A65" s="1"/>
      <c r="B65" s="1"/>
      <c r="C65" s="1" t="s">
        <v>113</v>
      </c>
      <c r="D65" s="1" t="s">
        <v>4</v>
      </c>
      <c r="E65" s="1"/>
      <c r="F65" s="1"/>
      <c r="G65" s="19">
        <v>0</v>
      </c>
      <c r="H65" s="19">
        <v>0</v>
      </c>
      <c r="I65" s="19">
        <v>0</v>
      </c>
      <c r="J65" s="19">
        <v>0</v>
      </c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6">
        <v>0</v>
      </c>
      <c r="AF65" s="6">
        <v>0</v>
      </c>
      <c r="AG65" s="6">
        <v>0</v>
      </c>
      <c r="AH65" s="6">
        <v>0</v>
      </c>
      <c r="AI65" s="6">
        <v>0</v>
      </c>
      <c r="AJ65" s="6">
        <v>0</v>
      </c>
      <c r="AK65" s="6">
        <v>0</v>
      </c>
      <c r="AL65" s="6">
        <v>0</v>
      </c>
      <c r="AM65" s="6">
        <v>0</v>
      </c>
      <c r="AN65" s="6">
        <v>0</v>
      </c>
      <c r="AO65" s="6">
        <v>0</v>
      </c>
      <c r="AP65" s="6">
        <v>0</v>
      </c>
      <c r="AQ65" s="6">
        <v>0</v>
      </c>
      <c r="AR65" s="6">
        <v>0</v>
      </c>
      <c r="AS65" s="6">
        <v>0</v>
      </c>
      <c r="AT65" s="6">
        <v>0</v>
      </c>
      <c r="AU65" s="6">
        <v>0</v>
      </c>
      <c r="AV65" s="6">
        <v>0</v>
      </c>
      <c r="AW65" s="6">
        <v>0</v>
      </c>
      <c r="AX65" s="6">
        <v>0</v>
      </c>
      <c r="AY65" s="6">
        <v>0</v>
      </c>
      <c r="AZ65" s="6">
        <v>0</v>
      </c>
      <c r="BA65" s="6">
        <v>0</v>
      </c>
      <c r="BB65" s="6">
        <v>0</v>
      </c>
      <c r="BC65" s="6">
        <v>0</v>
      </c>
      <c r="BD65" s="6">
        <v>0</v>
      </c>
      <c r="BE65" s="6">
        <v>0</v>
      </c>
      <c r="BF65" s="6">
        <v>0</v>
      </c>
      <c r="BG65" s="6">
        <v>0</v>
      </c>
      <c r="BH65" s="6">
        <v>0</v>
      </c>
      <c r="BI65" s="6">
        <v>0</v>
      </c>
      <c r="BJ65" s="6">
        <v>0</v>
      </c>
      <c r="BK65" s="6">
        <v>0</v>
      </c>
      <c r="BL65" s="6">
        <v>0</v>
      </c>
      <c r="BM65" s="6">
        <v>0</v>
      </c>
      <c r="BN65" s="6">
        <v>0</v>
      </c>
      <c r="BO65" s="6">
        <v>0</v>
      </c>
      <c r="BP65" s="6">
        <v>0</v>
      </c>
      <c r="BQ65" s="6">
        <v>0</v>
      </c>
      <c r="BR65" s="6">
        <v>0</v>
      </c>
      <c r="BS65" s="1"/>
    </row>
    <row r="66" spans="1:71" x14ac:dyDescent="0.2">
      <c r="A66" s="1"/>
      <c r="B66" s="1"/>
      <c r="C66" s="1" t="s">
        <v>112</v>
      </c>
      <c r="D66" s="1" t="s">
        <v>4</v>
      </c>
      <c r="E66" s="1"/>
      <c r="F66" s="1"/>
      <c r="G66" s="19">
        <v>-2575.8078793967125</v>
      </c>
      <c r="H66" s="19">
        <v>519.50810719160484</v>
      </c>
      <c r="I66" s="19">
        <v>-1287.7840896466471</v>
      </c>
      <c r="J66" s="19">
        <v>-2902.9953727710144</v>
      </c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6">
        <v>-4874.125</v>
      </c>
      <c r="X66" s="6">
        <v>247.47499999999999</v>
      </c>
      <c r="Y66" s="6">
        <v>239.05324999999999</v>
      </c>
      <c r="Z66" s="6">
        <v>230.88415249999997</v>
      </c>
      <c r="AA66" s="6">
        <v>222.96012792499994</v>
      </c>
      <c r="AB66" s="6">
        <v>215.27382408725006</v>
      </c>
      <c r="AC66" s="6">
        <v>207.81810936463251</v>
      </c>
      <c r="AD66" s="6">
        <v>200.58606608369357</v>
      </c>
      <c r="AE66" s="6">
        <v>193.57098410118277</v>
      </c>
      <c r="AF66" s="6">
        <v>186.76635457814726</v>
      </c>
      <c r="AG66" s="6">
        <v>180.16586394080284</v>
      </c>
      <c r="AH66" s="6">
        <v>173.76338802257874</v>
      </c>
      <c r="AI66" s="6">
        <v>118.39048638190138</v>
      </c>
      <c r="AJ66" s="6">
        <v>63.203896790444347</v>
      </c>
      <c r="AK66" s="6">
        <v>57.360529886731015</v>
      </c>
      <c r="AL66" s="6">
        <v>51.69246399012907</v>
      </c>
      <c r="AM66" s="6">
        <v>46.194440070425209</v>
      </c>
      <c r="AN66" s="6">
        <v>40.861356868312456</v>
      </c>
      <c r="AO66" s="6">
        <v>35.688266162263091</v>
      </c>
      <c r="AP66" s="6">
        <v>30.670368177395197</v>
      </c>
      <c r="AQ66" s="6">
        <v>25.803007132073343</v>
      </c>
      <c r="AR66" s="6">
        <v>21.081666918111146</v>
      </c>
      <c r="AS66" s="6">
        <v>16.501966910567813</v>
      </c>
      <c r="AT66" s="6">
        <v>12.05965790325078</v>
      </c>
      <c r="AU66" s="6">
        <v>-41.411881833846749</v>
      </c>
      <c r="AV66" s="6">
        <v>-94.754150378831355</v>
      </c>
      <c r="AW66" s="6">
        <v>-98.808525867466443</v>
      </c>
      <c r="AX66" s="6">
        <v>-102.74127009144244</v>
      </c>
      <c r="AY66" s="6">
        <v>-106.55603198869917</v>
      </c>
      <c r="AZ66" s="6">
        <v>-110.2563510290382</v>
      </c>
      <c r="BA66" s="6">
        <v>-113.84566049816706</v>
      </c>
      <c r="BB66" s="6">
        <v>-117.32729068322203</v>
      </c>
      <c r="BC66" s="6">
        <v>-120.70447196272536</v>
      </c>
      <c r="BD66" s="6">
        <v>-123.98033780384361</v>
      </c>
      <c r="BE66" s="6">
        <v>-127.15792766972831</v>
      </c>
      <c r="BF66" s="6">
        <v>-130.24018983963646</v>
      </c>
      <c r="BG66" s="6">
        <v>-182.39248414444739</v>
      </c>
      <c r="BH66" s="6">
        <v>-234.45508462011398</v>
      </c>
      <c r="BI66" s="6">
        <v>-237.26818208151053</v>
      </c>
      <c r="BJ66" s="6">
        <v>-239.99688661906521</v>
      </c>
      <c r="BK66" s="6">
        <v>-242.64373002049331</v>
      </c>
      <c r="BL66" s="6">
        <v>-245.21116811987849</v>
      </c>
      <c r="BM66" s="6">
        <v>-247.70158307628213</v>
      </c>
      <c r="BN66" s="6">
        <v>-250.11728558399369</v>
      </c>
      <c r="BO66" s="6">
        <v>-252.4605170164738</v>
      </c>
      <c r="BP66" s="6">
        <v>-254.73345150597964</v>
      </c>
      <c r="BQ66" s="6">
        <v>-256.93819796080027</v>
      </c>
      <c r="BR66" s="6">
        <v>-259.07680202197622</v>
      </c>
      <c r="BS66" s="1"/>
    </row>
    <row r="67" spans="1:71" x14ac:dyDescent="0.2">
      <c r="A67" s="1"/>
      <c r="B67" s="1"/>
      <c r="C67" s="1" t="s">
        <v>111</v>
      </c>
      <c r="D67" s="1" t="s">
        <v>4</v>
      </c>
      <c r="E67" s="1"/>
      <c r="F67" s="1"/>
      <c r="G67" s="19">
        <v>0</v>
      </c>
      <c r="H67" s="19">
        <v>0</v>
      </c>
      <c r="I67" s="19">
        <v>0</v>
      </c>
      <c r="J67" s="19">
        <v>0</v>
      </c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6">
        <v>0</v>
      </c>
      <c r="AE67" s="6">
        <v>0</v>
      </c>
      <c r="AF67" s="6">
        <v>0</v>
      </c>
      <c r="AG67" s="6">
        <v>0</v>
      </c>
      <c r="AH67" s="6">
        <v>0</v>
      </c>
      <c r="AI67" s="6">
        <v>0</v>
      </c>
      <c r="AJ67" s="6">
        <v>0</v>
      </c>
      <c r="AK67" s="6">
        <v>0</v>
      </c>
      <c r="AL67" s="6">
        <v>0</v>
      </c>
      <c r="AM67" s="6">
        <v>0</v>
      </c>
      <c r="AN67" s="6">
        <v>0</v>
      </c>
      <c r="AO67" s="6">
        <v>0</v>
      </c>
      <c r="AP67" s="6">
        <v>0</v>
      </c>
      <c r="AQ67" s="6">
        <v>0</v>
      </c>
      <c r="AR67" s="6">
        <v>0</v>
      </c>
      <c r="AS67" s="6">
        <v>0</v>
      </c>
      <c r="AT67" s="6">
        <v>0</v>
      </c>
      <c r="AU67" s="6">
        <v>0</v>
      </c>
      <c r="AV67" s="6">
        <v>0</v>
      </c>
      <c r="AW67" s="6">
        <v>0</v>
      </c>
      <c r="AX67" s="6">
        <v>0</v>
      </c>
      <c r="AY67" s="6">
        <v>0</v>
      </c>
      <c r="AZ67" s="6">
        <v>0</v>
      </c>
      <c r="BA67" s="6">
        <v>0</v>
      </c>
      <c r="BB67" s="6">
        <v>0</v>
      </c>
      <c r="BC67" s="6">
        <v>0</v>
      </c>
      <c r="BD67" s="6">
        <v>0</v>
      </c>
      <c r="BE67" s="6">
        <v>0</v>
      </c>
      <c r="BF67" s="6">
        <v>0</v>
      </c>
      <c r="BG67" s="6">
        <v>0</v>
      </c>
      <c r="BH67" s="6">
        <v>0</v>
      </c>
      <c r="BI67" s="6">
        <v>0</v>
      </c>
      <c r="BJ67" s="6">
        <v>0</v>
      </c>
      <c r="BK67" s="6">
        <v>0</v>
      </c>
      <c r="BL67" s="6">
        <v>0</v>
      </c>
      <c r="BM67" s="6">
        <v>0</v>
      </c>
      <c r="BN67" s="6">
        <v>0</v>
      </c>
      <c r="BO67" s="6">
        <v>0</v>
      </c>
      <c r="BP67" s="6">
        <v>0</v>
      </c>
      <c r="BQ67" s="6">
        <v>0</v>
      </c>
      <c r="BR67" s="6">
        <v>0</v>
      </c>
      <c r="BS67" s="1"/>
    </row>
    <row r="68" spans="1:71" x14ac:dyDescent="0.2">
      <c r="A68" s="1"/>
      <c r="B68" s="1"/>
      <c r="C68" s="1" t="s">
        <v>110</v>
      </c>
      <c r="D68" s="1" t="s">
        <v>4</v>
      </c>
      <c r="E68" s="1"/>
      <c r="F68" s="1"/>
      <c r="G68" s="17">
        <v>-1988.3078793967125</v>
      </c>
      <c r="H68" s="17">
        <v>8428.2581071916047</v>
      </c>
      <c r="I68" s="17">
        <v>12830.965910353352</v>
      </c>
      <c r="J68" s="17">
        <v>17425.754627228984</v>
      </c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7">
        <v>-9874.125</v>
      </c>
      <c r="X68" s="17">
        <v>4084.9749999999999</v>
      </c>
      <c r="Y68" s="17">
        <v>414.05324999999999</v>
      </c>
      <c r="Z68" s="17">
        <v>405.88415249999997</v>
      </c>
      <c r="AA68" s="17">
        <v>397.96012792499994</v>
      </c>
      <c r="AB68" s="17">
        <v>390.27382408725009</v>
      </c>
      <c r="AC68" s="17">
        <v>382.81810936463251</v>
      </c>
      <c r="AD68" s="17">
        <v>375.58606608369359</v>
      </c>
      <c r="AE68" s="17">
        <v>368.57098410118277</v>
      </c>
      <c r="AF68" s="17">
        <v>361.76635457814723</v>
      </c>
      <c r="AG68" s="17">
        <v>355.16586394080286</v>
      </c>
      <c r="AH68" s="17">
        <v>348.76338802257874</v>
      </c>
      <c r="AI68" s="17">
        <v>293.39048638190138</v>
      </c>
      <c r="AJ68" s="17">
        <v>871.95389679044433</v>
      </c>
      <c r="AK68" s="17">
        <v>749.860529886731</v>
      </c>
      <c r="AL68" s="17">
        <v>744.19246399012911</v>
      </c>
      <c r="AM68" s="17">
        <v>738.69444007042523</v>
      </c>
      <c r="AN68" s="17">
        <v>733.36135686831244</v>
      </c>
      <c r="AO68" s="17">
        <v>728.18826616226306</v>
      </c>
      <c r="AP68" s="17">
        <v>723.17036817739518</v>
      </c>
      <c r="AQ68" s="17">
        <v>718.30300713207339</v>
      </c>
      <c r="AR68" s="17">
        <v>713.58166691811118</v>
      </c>
      <c r="AS68" s="17">
        <v>709.00196691056783</v>
      </c>
      <c r="AT68" s="17">
        <v>704.55965790325081</v>
      </c>
      <c r="AU68" s="17">
        <v>651.08811816615321</v>
      </c>
      <c r="AV68" s="17">
        <v>1231.4958496211686</v>
      </c>
      <c r="AW68" s="17">
        <v>1111.1914741325336</v>
      </c>
      <c r="AX68" s="17">
        <v>1107.2587299085576</v>
      </c>
      <c r="AY68" s="17">
        <v>1103.4439680113007</v>
      </c>
      <c r="AZ68" s="17">
        <v>1099.7436489709619</v>
      </c>
      <c r="BA68" s="17">
        <v>1096.154339501833</v>
      </c>
      <c r="BB68" s="17">
        <v>1092.6727093167779</v>
      </c>
      <c r="BC68" s="17">
        <v>1089.2955280372746</v>
      </c>
      <c r="BD68" s="17">
        <v>1086.0196621961563</v>
      </c>
      <c r="BE68" s="17">
        <v>1082.8420723302718</v>
      </c>
      <c r="BF68" s="17">
        <v>1079.7598101603635</v>
      </c>
      <c r="BG68" s="17">
        <v>1027.6075158555527</v>
      </c>
      <c r="BH68" s="17">
        <v>1609.2949153798861</v>
      </c>
      <c r="BI68" s="17">
        <v>1490.2318179184895</v>
      </c>
      <c r="BJ68" s="17">
        <v>1487.5031133809348</v>
      </c>
      <c r="BK68" s="17">
        <v>1484.8562699795066</v>
      </c>
      <c r="BL68" s="17">
        <v>1482.2888318801215</v>
      </c>
      <c r="BM68" s="17">
        <v>1479.7984169237179</v>
      </c>
      <c r="BN68" s="17">
        <v>1477.3827144160064</v>
      </c>
      <c r="BO68" s="17">
        <v>1475.0394829835261</v>
      </c>
      <c r="BP68" s="17">
        <v>1472.7665484940203</v>
      </c>
      <c r="BQ68" s="17">
        <v>1470.5618020391998</v>
      </c>
      <c r="BR68" s="17">
        <v>1468.4231979780238</v>
      </c>
      <c r="BS68" s="1"/>
    </row>
    <row r="69" spans="1:7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</row>
    <row r="70" spans="1:71" x14ac:dyDescent="0.2">
      <c r="A70" s="1"/>
      <c r="B70" s="1"/>
      <c r="C70" s="1" t="s">
        <v>109</v>
      </c>
      <c r="D70" s="1" t="s">
        <v>4</v>
      </c>
      <c r="E70" s="1"/>
      <c r="F70" s="1"/>
      <c r="G70" s="6">
        <v>0</v>
      </c>
      <c r="H70" s="6">
        <v>-1988.3078793967125</v>
      </c>
      <c r="I70" s="6">
        <v>6439.9502277948923</v>
      </c>
      <c r="J70" s="6">
        <v>19270.916138148244</v>
      </c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6">
        <v>0</v>
      </c>
      <c r="X70" s="6">
        <v>-9874.125</v>
      </c>
      <c r="Y70" s="6">
        <v>-5789.15</v>
      </c>
      <c r="Z70" s="6">
        <v>-5375.0967499999997</v>
      </c>
      <c r="AA70" s="6">
        <v>-4969.2125974999999</v>
      </c>
      <c r="AB70" s="6">
        <v>-4571.2524695749999</v>
      </c>
      <c r="AC70" s="6">
        <v>-4180.9786454877494</v>
      </c>
      <c r="AD70" s="6">
        <v>-3798.1605361231168</v>
      </c>
      <c r="AE70" s="6">
        <v>-3422.5744700394234</v>
      </c>
      <c r="AF70" s="6">
        <v>-3054.0034859382408</v>
      </c>
      <c r="AG70" s="6">
        <v>-2692.2371313600934</v>
      </c>
      <c r="AH70" s="6">
        <v>-2337.0712674192905</v>
      </c>
      <c r="AI70" s="6">
        <v>-1988.3078793967118</v>
      </c>
      <c r="AJ70" s="6">
        <v>-1694.9173930148104</v>
      </c>
      <c r="AK70" s="6">
        <v>-822.96349622436605</v>
      </c>
      <c r="AL70" s="6">
        <v>-73.102966337635053</v>
      </c>
      <c r="AM70" s="6">
        <v>671.08949765249406</v>
      </c>
      <c r="AN70" s="6">
        <v>1409.7839377229193</v>
      </c>
      <c r="AO70" s="6">
        <v>2143.1452945912315</v>
      </c>
      <c r="AP70" s="6">
        <v>2871.3335607534946</v>
      </c>
      <c r="AQ70" s="6">
        <v>3594.5039289308897</v>
      </c>
      <c r="AR70" s="6">
        <v>4312.8069360629634</v>
      </c>
      <c r="AS70" s="6">
        <v>5026.3886029810747</v>
      </c>
      <c r="AT70" s="6">
        <v>5735.3905698916424</v>
      </c>
      <c r="AU70" s="6">
        <v>6439.9502277948932</v>
      </c>
      <c r="AV70" s="6">
        <v>7091.0383459610466</v>
      </c>
      <c r="AW70" s="6">
        <v>8322.534195582215</v>
      </c>
      <c r="AX70" s="6">
        <v>9433.7256697147495</v>
      </c>
      <c r="AY70" s="6">
        <v>10540.984399623307</v>
      </c>
      <c r="AZ70" s="6">
        <v>11644.428367634608</v>
      </c>
      <c r="BA70" s="6">
        <v>12744.172016605569</v>
      </c>
      <c r="BB70" s="6">
        <v>13840.326356107402</v>
      </c>
      <c r="BC70" s="6">
        <v>14932.999065424179</v>
      </c>
      <c r="BD70" s="6">
        <v>16022.294593461454</v>
      </c>
      <c r="BE70" s="6">
        <v>17108.314255657609</v>
      </c>
      <c r="BF70" s="6">
        <v>18191.156327987883</v>
      </c>
      <c r="BG70" s="6">
        <v>19270.916138148248</v>
      </c>
      <c r="BH70" s="6">
        <v>20298.523654003802</v>
      </c>
      <c r="BI70" s="6">
        <v>21907.818569383689</v>
      </c>
      <c r="BJ70" s="6">
        <v>23398.050387302181</v>
      </c>
      <c r="BK70" s="6">
        <v>24885.553500683116</v>
      </c>
      <c r="BL70" s="6">
        <v>26370.409770662623</v>
      </c>
      <c r="BM70" s="6">
        <v>27852.698602542747</v>
      </c>
      <c r="BN70" s="6">
        <v>29332.497019466464</v>
      </c>
      <c r="BO70" s="6">
        <v>30809.87973388247</v>
      </c>
      <c r="BP70" s="6">
        <v>32284.919216865997</v>
      </c>
      <c r="BQ70" s="6">
        <v>33757.685765360016</v>
      </c>
      <c r="BR70" s="6">
        <v>35228.247567399216</v>
      </c>
      <c r="BS70" s="1"/>
    </row>
    <row r="71" spans="1:71" x14ac:dyDescent="0.2">
      <c r="A71" s="1"/>
      <c r="B71" s="1"/>
      <c r="C71" s="1" t="s">
        <v>108</v>
      </c>
      <c r="D71" s="1" t="s">
        <v>4</v>
      </c>
      <c r="E71" s="1"/>
      <c r="F71" s="6">
        <v>0</v>
      </c>
      <c r="G71" s="17">
        <v>-1988.3078793967125</v>
      </c>
      <c r="H71" s="17">
        <v>6439.9502277948923</v>
      </c>
      <c r="I71" s="17">
        <v>19270.916138148244</v>
      </c>
      <c r="J71" s="17">
        <v>36696.670765377232</v>
      </c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7">
        <v>-9874.125</v>
      </c>
      <c r="X71" s="17">
        <v>-5789.15</v>
      </c>
      <c r="Y71" s="17">
        <v>-5375.0967499999997</v>
      </c>
      <c r="Z71" s="17">
        <v>-4969.2125974999999</v>
      </c>
      <c r="AA71" s="17">
        <v>-4571.2524695749999</v>
      </c>
      <c r="AB71" s="17">
        <v>-4180.9786454877494</v>
      </c>
      <c r="AC71" s="17">
        <v>-3798.1605361231168</v>
      </c>
      <c r="AD71" s="17">
        <v>-3422.5744700394234</v>
      </c>
      <c r="AE71" s="17">
        <v>-3054.0034859382408</v>
      </c>
      <c r="AF71" s="17">
        <v>-2692.2371313600934</v>
      </c>
      <c r="AG71" s="17">
        <v>-2337.0712674192905</v>
      </c>
      <c r="AH71" s="17">
        <v>-1988.3078793967118</v>
      </c>
      <c r="AI71" s="17">
        <v>-1694.9173930148104</v>
      </c>
      <c r="AJ71" s="17">
        <v>-822.96349622436605</v>
      </c>
      <c r="AK71" s="17">
        <v>-73.102966337635053</v>
      </c>
      <c r="AL71" s="17">
        <v>671.08949765249406</v>
      </c>
      <c r="AM71" s="17">
        <v>1409.7839377229193</v>
      </c>
      <c r="AN71" s="17">
        <v>2143.1452945912315</v>
      </c>
      <c r="AO71" s="17">
        <v>2871.3335607534946</v>
      </c>
      <c r="AP71" s="17">
        <v>3594.5039289308897</v>
      </c>
      <c r="AQ71" s="17">
        <v>4312.8069360629634</v>
      </c>
      <c r="AR71" s="17">
        <v>5026.3886029810747</v>
      </c>
      <c r="AS71" s="17">
        <v>5735.3905698916424</v>
      </c>
      <c r="AT71" s="17">
        <v>6439.9502277948932</v>
      </c>
      <c r="AU71" s="17">
        <v>7091.0383459610466</v>
      </c>
      <c r="AV71" s="17">
        <v>8322.534195582215</v>
      </c>
      <c r="AW71" s="17">
        <v>9433.7256697147495</v>
      </c>
      <c r="AX71" s="17">
        <v>10540.984399623307</v>
      </c>
      <c r="AY71" s="17">
        <v>11644.428367634608</v>
      </c>
      <c r="AZ71" s="17">
        <v>12744.172016605569</v>
      </c>
      <c r="BA71" s="17">
        <v>13840.326356107402</v>
      </c>
      <c r="BB71" s="17">
        <v>14932.999065424179</v>
      </c>
      <c r="BC71" s="17">
        <v>16022.294593461454</v>
      </c>
      <c r="BD71" s="17">
        <v>17108.314255657609</v>
      </c>
      <c r="BE71" s="17">
        <v>18191.156327987883</v>
      </c>
      <c r="BF71" s="17">
        <v>19270.916138148248</v>
      </c>
      <c r="BG71" s="17">
        <v>20298.523654003802</v>
      </c>
      <c r="BH71" s="17">
        <v>21907.818569383689</v>
      </c>
      <c r="BI71" s="17">
        <v>23398.050387302181</v>
      </c>
      <c r="BJ71" s="17">
        <v>24885.553500683116</v>
      </c>
      <c r="BK71" s="17">
        <v>26370.409770662623</v>
      </c>
      <c r="BL71" s="17">
        <v>27852.698602542747</v>
      </c>
      <c r="BM71" s="17">
        <v>29332.497019466464</v>
      </c>
      <c r="BN71" s="17">
        <v>30809.87973388247</v>
      </c>
      <c r="BO71" s="17">
        <v>32284.919216865997</v>
      </c>
      <c r="BP71" s="17">
        <v>33757.685765360016</v>
      </c>
      <c r="BQ71" s="17">
        <v>35228.247567399216</v>
      </c>
      <c r="BR71" s="17">
        <v>36696.670765377239</v>
      </c>
      <c r="BS71" s="1"/>
    </row>
    <row r="72" spans="1:7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</row>
    <row r="73" spans="1:71" x14ac:dyDescent="0.2">
      <c r="A73" s="7"/>
      <c r="B73" s="7"/>
      <c r="C73" s="7" t="s">
        <v>107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  <c r="BQ73" s="7"/>
      <c r="BR73" s="7"/>
      <c r="BS73" s="7"/>
    </row>
    <row r="74" spans="1:7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</row>
    <row r="75" spans="1:71" x14ac:dyDescent="0.2">
      <c r="A75" s="1"/>
      <c r="B75" s="1"/>
      <c r="C75" s="1" t="s">
        <v>106</v>
      </c>
      <c r="D75" s="1"/>
      <c r="E75" s="1"/>
      <c r="F75" s="1"/>
      <c r="G75" s="1">
        <v>0</v>
      </c>
      <c r="H75" s="1">
        <v>0</v>
      </c>
      <c r="I75" s="1">
        <v>0</v>
      </c>
      <c r="J75" s="1">
        <v>0</v>
      </c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</row>
    <row r="76" spans="1:71" x14ac:dyDescent="0.2">
      <c r="A76" s="1"/>
      <c r="B76" s="1"/>
      <c r="C76" s="1" t="s">
        <v>105</v>
      </c>
      <c r="D76" s="1"/>
      <c r="E76" s="1"/>
      <c r="F76" s="1"/>
      <c r="G76" s="1">
        <v>0</v>
      </c>
      <c r="H76" s="1">
        <v>1.8189894035458565E-12</v>
      </c>
      <c r="I76" s="1">
        <v>0</v>
      </c>
      <c r="J76" s="1">
        <v>0</v>
      </c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</row>
    <row r="77" spans="1:71" x14ac:dyDescent="0.2">
      <c r="A77" s="1"/>
      <c r="B77" s="1"/>
      <c r="C77" s="1" t="s">
        <v>104</v>
      </c>
      <c r="D77" s="1"/>
      <c r="E77" s="1"/>
      <c r="F77" s="1"/>
      <c r="G77" s="1">
        <v>0</v>
      </c>
      <c r="H77" s="1">
        <v>0</v>
      </c>
      <c r="I77" s="1">
        <v>0</v>
      </c>
      <c r="J77" s="1">
        <v>0</v>
      </c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</row>
    <row r="78" spans="1:7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</row>
    <row r="79" spans="1:71" x14ac:dyDescent="0.2">
      <c r="A79" s="2" t="s">
        <v>155</v>
      </c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D737F6-3B78-4D6F-9120-DB6ACBF7513F}">
  <sheetPr codeName="Sheet5">
    <tabColor rgb="FF92D050"/>
  </sheetPr>
  <dimension ref="A1:BS79"/>
  <sheetViews>
    <sheetView workbookViewId="0">
      <selection activeCell="H13" sqref="H13"/>
    </sheetView>
  </sheetViews>
  <sheetFormatPr defaultRowHeight="12.75" x14ac:dyDescent="0.2"/>
  <cols>
    <col min="1" max="2" width="2.7109375" customWidth="1"/>
    <col min="3" max="3" width="26" customWidth="1"/>
    <col min="4" max="5" width="21" customWidth="1"/>
    <col min="7" max="10" width="11.5703125" customWidth="1"/>
    <col min="11" max="22" width="0.140625" customWidth="1"/>
    <col min="23" max="70" width="12.5703125" customWidth="1"/>
  </cols>
  <sheetData>
    <row r="1" spans="1:71" ht="15" x14ac:dyDescent="0.2">
      <c r="A1" s="14" t="s">
        <v>142</v>
      </c>
      <c r="B1" s="15"/>
      <c r="C1" s="15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S1" s="14"/>
    </row>
    <row r="2" spans="1:71" x14ac:dyDescent="0.2">
      <c r="A2" s="2"/>
      <c r="B2" s="2"/>
      <c r="C2" s="2" t="s">
        <v>50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</row>
    <row r="3" spans="1:71" x14ac:dyDescent="0.2">
      <c r="A3" s="1"/>
      <c r="B3" s="1"/>
      <c r="C3" s="1"/>
      <c r="D3" s="1"/>
      <c r="E3" s="1"/>
      <c r="F3" s="1"/>
      <c r="G3" s="37" t="s">
        <v>47</v>
      </c>
      <c r="H3" s="37" t="s">
        <v>46</v>
      </c>
      <c r="I3" s="37" t="s">
        <v>45</v>
      </c>
      <c r="J3" s="37" t="s">
        <v>44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</row>
    <row r="4" spans="1:71" x14ac:dyDescent="0.2">
      <c r="A4" s="1"/>
      <c r="B4" s="1"/>
      <c r="C4" s="1" t="s">
        <v>102</v>
      </c>
      <c r="D4" s="1"/>
      <c r="E4" s="1"/>
      <c r="F4" s="1"/>
      <c r="G4" s="36">
        <v>2023</v>
      </c>
      <c r="H4" s="36">
        <v>2024</v>
      </c>
      <c r="I4" s="36">
        <v>2025</v>
      </c>
      <c r="J4" s="36">
        <v>2026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34">
        <v>2023</v>
      </c>
      <c r="X4" s="34">
        <v>2023</v>
      </c>
      <c r="Y4" s="34">
        <v>2023</v>
      </c>
      <c r="Z4" s="34">
        <v>2023</v>
      </c>
      <c r="AA4" s="34">
        <v>2023</v>
      </c>
      <c r="AB4" s="34">
        <v>2023</v>
      </c>
      <c r="AC4" s="34">
        <v>2023</v>
      </c>
      <c r="AD4" s="34">
        <v>2023</v>
      </c>
      <c r="AE4" s="34">
        <v>2023</v>
      </c>
      <c r="AF4" s="34">
        <v>2023</v>
      </c>
      <c r="AG4" s="34">
        <v>2023</v>
      </c>
      <c r="AH4" s="34">
        <v>2023</v>
      </c>
      <c r="AI4" s="34">
        <v>2024</v>
      </c>
      <c r="AJ4" s="34">
        <v>2024</v>
      </c>
      <c r="AK4" s="34">
        <v>2024</v>
      </c>
      <c r="AL4" s="34">
        <v>2024</v>
      </c>
      <c r="AM4" s="34">
        <v>2024</v>
      </c>
      <c r="AN4" s="34">
        <v>2024</v>
      </c>
      <c r="AO4" s="34">
        <v>2024</v>
      </c>
      <c r="AP4" s="34">
        <v>2024</v>
      </c>
      <c r="AQ4" s="34">
        <v>2024</v>
      </c>
      <c r="AR4" s="34">
        <v>2024</v>
      </c>
      <c r="AS4" s="34">
        <v>2024</v>
      </c>
      <c r="AT4" s="34">
        <v>2024</v>
      </c>
      <c r="AU4" s="34">
        <v>2025</v>
      </c>
      <c r="AV4" s="34">
        <v>2025</v>
      </c>
      <c r="AW4" s="34">
        <v>2025</v>
      </c>
      <c r="AX4" s="34">
        <v>2025</v>
      </c>
      <c r="AY4" s="34">
        <v>2025</v>
      </c>
      <c r="AZ4" s="34">
        <v>2025</v>
      </c>
      <c r="BA4" s="34">
        <v>2025</v>
      </c>
      <c r="BB4" s="34">
        <v>2025</v>
      </c>
      <c r="BC4" s="34">
        <v>2025</v>
      </c>
      <c r="BD4" s="34">
        <v>2025</v>
      </c>
      <c r="BE4" s="34">
        <v>2025</v>
      </c>
      <c r="BF4" s="34">
        <v>2025</v>
      </c>
      <c r="BG4" s="34">
        <v>2026</v>
      </c>
      <c r="BH4" s="34">
        <v>2026</v>
      </c>
      <c r="BI4" s="34">
        <v>2026</v>
      </c>
      <c r="BJ4" s="34">
        <v>2026</v>
      </c>
      <c r="BK4" s="34">
        <v>2026</v>
      </c>
      <c r="BL4" s="34">
        <v>2026</v>
      </c>
      <c r="BM4" s="34">
        <v>2026</v>
      </c>
      <c r="BN4" s="34">
        <v>2026</v>
      </c>
      <c r="BO4" s="34">
        <v>2026</v>
      </c>
      <c r="BP4" s="34">
        <v>2026</v>
      </c>
      <c r="BQ4" s="34">
        <v>2026</v>
      </c>
      <c r="BR4" s="34">
        <v>2026</v>
      </c>
      <c r="BS4" s="1"/>
    </row>
    <row r="5" spans="1:71" x14ac:dyDescent="0.2">
      <c r="A5" s="1"/>
      <c r="B5" s="1"/>
      <c r="C5" s="1" t="s">
        <v>141</v>
      </c>
      <c r="D5" s="1"/>
      <c r="E5" s="1"/>
      <c r="F5" s="1"/>
      <c r="G5" s="23">
        <v>44927</v>
      </c>
      <c r="H5" s="31">
        <v>45292</v>
      </c>
      <c r="I5" s="31">
        <v>45658</v>
      </c>
      <c r="J5" s="31">
        <v>46023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23">
        <v>44927</v>
      </c>
      <c r="X5" s="23">
        <v>44958</v>
      </c>
      <c r="Y5" s="23">
        <v>44986</v>
      </c>
      <c r="Z5" s="23">
        <v>45017</v>
      </c>
      <c r="AA5" s="23">
        <v>45047</v>
      </c>
      <c r="AB5" s="23">
        <v>45078</v>
      </c>
      <c r="AC5" s="23">
        <v>45108</v>
      </c>
      <c r="AD5" s="23">
        <v>45139</v>
      </c>
      <c r="AE5" s="23">
        <v>45170</v>
      </c>
      <c r="AF5" s="23">
        <v>45200</v>
      </c>
      <c r="AG5" s="23">
        <v>45231</v>
      </c>
      <c r="AH5" s="23">
        <v>45261</v>
      </c>
      <c r="AI5" s="23">
        <v>45292</v>
      </c>
      <c r="AJ5" s="23">
        <v>45323</v>
      </c>
      <c r="AK5" s="23">
        <v>45352</v>
      </c>
      <c r="AL5" s="23">
        <v>45383</v>
      </c>
      <c r="AM5" s="23">
        <v>45413</v>
      </c>
      <c r="AN5" s="23">
        <v>45444</v>
      </c>
      <c r="AO5" s="23">
        <v>45474</v>
      </c>
      <c r="AP5" s="23">
        <v>45505</v>
      </c>
      <c r="AQ5" s="23">
        <v>45536</v>
      </c>
      <c r="AR5" s="23">
        <v>45566</v>
      </c>
      <c r="AS5" s="23">
        <v>45597</v>
      </c>
      <c r="AT5" s="23">
        <v>45627</v>
      </c>
      <c r="AU5" s="23">
        <v>45658</v>
      </c>
      <c r="AV5" s="23">
        <v>45689</v>
      </c>
      <c r="AW5" s="23">
        <v>45717</v>
      </c>
      <c r="AX5" s="23">
        <v>45748</v>
      </c>
      <c r="AY5" s="23">
        <v>45778</v>
      </c>
      <c r="AZ5" s="23">
        <v>45809</v>
      </c>
      <c r="BA5" s="23">
        <v>45839</v>
      </c>
      <c r="BB5" s="23">
        <v>45870</v>
      </c>
      <c r="BC5" s="23">
        <v>45901</v>
      </c>
      <c r="BD5" s="23">
        <v>45931</v>
      </c>
      <c r="BE5" s="23">
        <v>45962</v>
      </c>
      <c r="BF5" s="23">
        <v>45992</v>
      </c>
      <c r="BG5" s="23">
        <v>46023</v>
      </c>
      <c r="BH5" s="23">
        <v>46054</v>
      </c>
      <c r="BI5" s="23">
        <v>46082</v>
      </c>
      <c r="BJ5" s="23">
        <v>46113</v>
      </c>
      <c r="BK5" s="23">
        <v>46143</v>
      </c>
      <c r="BL5" s="23">
        <v>46174</v>
      </c>
      <c r="BM5" s="23">
        <v>46204</v>
      </c>
      <c r="BN5" s="23">
        <v>46235</v>
      </c>
      <c r="BO5" s="23">
        <v>46266</v>
      </c>
      <c r="BP5" s="23">
        <v>46296</v>
      </c>
      <c r="BQ5" s="23">
        <v>46327</v>
      </c>
      <c r="BR5" s="23">
        <v>46357</v>
      </c>
      <c r="BS5" s="1"/>
    </row>
    <row r="6" spans="1:71" x14ac:dyDescent="0.2">
      <c r="A6" s="1"/>
      <c r="B6" s="1"/>
      <c r="C6" s="1" t="s">
        <v>140</v>
      </c>
      <c r="D6" s="1"/>
      <c r="E6" s="1"/>
      <c r="F6" s="1"/>
      <c r="G6" s="31">
        <v>45291</v>
      </c>
      <c r="H6" s="31">
        <v>45657</v>
      </c>
      <c r="I6" s="31">
        <v>46022</v>
      </c>
      <c r="J6" s="31">
        <v>46387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23">
        <v>44957</v>
      </c>
      <c r="X6" s="23">
        <v>44985</v>
      </c>
      <c r="Y6" s="23">
        <v>45016</v>
      </c>
      <c r="Z6" s="23">
        <v>45046</v>
      </c>
      <c r="AA6" s="23">
        <v>45077</v>
      </c>
      <c r="AB6" s="23">
        <v>45107</v>
      </c>
      <c r="AC6" s="23">
        <v>45138</v>
      </c>
      <c r="AD6" s="23">
        <v>45169</v>
      </c>
      <c r="AE6" s="23">
        <v>45199</v>
      </c>
      <c r="AF6" s="23">
        <v>45230</v>
      </c>
      <c r="AG6" s="23">
        <v>45260</v>
      </c>
      <c r="AH6" s="23">
        <v>45291</v>
      </c>
      <c r="AI6" s="23">
        <v>45322</v>
      </c>
      <c r="AJ6" s="23">
        <v>45351</v>
      </c>
      <c r="AK6" s="23">
        <v>45382</v>
      </c>
      <c r="AL6" s="23">
        <v>45412</v>
      </c>
      <c r="AM6" s="23">
        <v>45443</v>
      </c>
      <c r="AN6" s="23">
        <v>45473</v>
      </c>
      <c r="AO6" s="23">
        <v>45504</v>
      </c>
      <c r="AP6" s="23">
        <v>45535</v>
      </c>
      <c r="AQ6" s="23">
        <v>45565</v>
      </c>
      <c r="AR6" s="23">
        <v>45596</v>
      </c>
      <c r="AS6" s="23">
        <v>45626</v>
      </c>
      <c r="AT6" s="23">
        <v>45657</v>
      </c>
      <c r="AU6" s="23">
        <v>45688</v>
      </c>
      <c r="AV6" s="23">
        <v>45716</v>
      </c>
      <c r="AW6" s="23">
        <v>45747</v>
      </c>
      <c r="AX6" s="23">
        <v>45777</v>
      </c>
      <c r="AY6" s="23">
        <v>45808</v>
      </c>
      <c r="AZ6" s="23">
        <v>45838</v>
      </c>
      <c r="BA6" s="23">
        <v>45869</v>
      </c>
      <c r="BB6" s="23">
        <v>45900</v>
      </c>
      <c r="BC6" s="23">
        <v>45930</v>
      </c>
      <c r="BD6" s="23">
        <v>45961</v>
      </c>
      <c r="BE6" s="23">
        <v>45991</v>
      </c>
      <c r="BF6" s="23">
        <v>46022</v>
      </c>
      <c r="BG6" s="23">
        <v>46053</v>
      </c>
      <c r="BH6" s="23">
        <v>46081</v>
      </c>
      <c r="BI6" s="23">
        <v>46112</v>
      </c>
      <c r="BJ6" s="23">
        <v>46142</v>
      </c>
      <c r="BK6" s="23">
        <v>46173</v>
      </c>
      <c r="BL6" s="23">
        <v>46203</v>
      </c>
      <c r="BM6" s="23">
        <v>46234</v>
      </c>
      <c r="BN6" s="23">
        <v>46265</v>
      </c>
      <c r="BO6" s="23">
        <v>46295</v>
      </c>
      <c r="BP6" s="23">
        <v>46326</v>
      </c>
      <c r="BQ6" s="23">
        <v>46356</v>
      </c>
      <c r="BR6" s="23">
        <v>46387</v>
      </c>
      <c r="BS6" s="1"/>
    </row>
    <row r="7" spans="1:71" x14ac:dyDescent="0.2">
      <c r="A7" s="1"/>
      <c r="B7" s="1"/>
      <c r="C7" s="1" t="s">
        <v>98</v>
      </c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34">
        <v>1</v>
      </c>
      <c r="X7" s="34">
        <v>2</v>
      </c>
      <c r="Y7" s="34">
        <v>3</v>
      </c>
      <c r="Z7" s="34">
        <v>4</v>
      </c>
      <c r="AA7" s="34">
        <v>5</v>
      </c>
      <c r="AB7" s="34">
        <v>6</v>
      </c>
      <c r="AC7" s="34">
        <v>7</v>
      </c>
      <c r="AD7" s="34">
        <v>8</v>
      </c>
      <c r="AE7" s="34">
        <v>9</v>
      </c>
      <c r="AF7" s="34">
        <v>10</v>
      </c>
      <c r="AG7" s="34">
        <v>11</v>
      </c>
      <c r="AH7" s="34">
        <v>12</v>
      </c>
      <c r="AI7" s="34">
        <v>1</v>
      </c>
      <c r="AJ7" s="34">
        <v>2</v>
      </c>
      <c r="AK7" s="34">
        <v>3</v>
      </c>
      <c r="AL7" s="34">
        <v>4</v>
      </c>
      <c r="AM7" s="34">
        <v>5</v>
      </c>
      <c r="AN7" s="34">
        <v>6</v>
      </c>
      <c r="AO7" s="34">
        <v>7</v>
      </c>
      <c r="AP7" s="34">
        <v>8</v>
      </c>
      <c r="AQ7" s="34">
        <v>9</v>
      </c>
      <c r="AR7" s="34">
        <v>10</v>
      </c>
      <c r="AS7" s="34">
        <v>11</v>
      </c>
      <c r="AT7" s="34">
        <v>12</v>
      </c>
      <c r="AU7" s="34">
        <v>1</v>
      </c>
      <c r="AV7" s="34">
        <v>2</v>
      </c>
      <c r="AW7" s="34">
        <v>3</v>
      </c>
      <c r="AX7" s="34">
        <v>4</v>
      </c>
      <c r="AY7" s="34">
        <v>5</v>
      </c>
      <c r="AZ7" s="34">
        <v>6</v>
      </c>
      <c r="BA7" s="34">
        <v>7</v>
      </c>
      <c r="BB7" s="34">
        <v>8</v>
      </c>
      <c r="BC7" s="34">
        <v>9</v>
      </c>
      <c r="BD7" s="34">
        <v>10</v>
      </c>
      <c r="BE7" s="34">
        <v>11</v>
      </c>
      <c r="BF7" s="34">
        <v>12</v>
      </c>
      <c r="BG7" s="34">
        <v>1</v>
      </c>
      <c r="BH7" s="34">
        <v>2</v>
      </c>
      <c r="BI7" s="34">
        <v>3</v>
      </c>
      <c r="BJ7" s="34">
        <v>4</v>
      </c>
      <c r="BK7" s="34">
        <v>5</v>
      </c>
      <c r="BL7" s="34">
        <v>6</v>
      </c>
      <c r="BM7" s="34">
        <v>7</v>
      </c>
      <c r="BN7" s="34">
        <v>8</v>
      </c>
      <c r="BO7" s="34">
        <v>9</v>
      </c>
      <c r="BP7" s="34">
        <v>10</v>
      </c>
      <c r="BQ7" s="34">
        <v>11</v>
      </c>
      <c r="BR7" s="34">
        <v>12</v>
      </c>
      <c r="BS7" s="1"/>
    </row>
    <row r="8" spans="1:71" x14ac:dyDescent="0.2">
      <c r="A8" s="1"/>
      <c r="B8" s="1"/>
      <c r="C8" s="1" t="s">
        <v>97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34" t="s">
        <v>96</v>
      </c>
      <c r="X8" s="34" t="s">
        <v>96</v>
      </c>
      <c r="Y8" s="34" t="s">
        <v>96</v>
      </c>
      <c r="Z8" s="34" t="s">
        <v>96</v>
      </c>
      <c r="AA8" s="34" t="s">
        <v>96</v>
      </c>
      <c r="AB8" s="34" t="s">
        <v>96</v>
      </c>
      <c r="AC8" s="34" t="s">
        <v>96</v>
      </c>
      <c r="AD8" s="34" t="s">
        <v>96</v>
      </c>
      <c r="AE8" s="34" t="s">
        <v>96</v>
      </c>
      <c r="AF8" s="34" t="s">
        <v>96</v>
      </c>
      <c r="AG8" s="34" t="s">
        <v>96</v>
      </c>
      <c r="AH8" s="34" t="s">
        <v>96</v>
      </c>
      <c r="AI8" s="34" t="s">
        <v>96</v>
      </c>
      <c r="AJ8" s="34" t="s">
        <v>96</v>
      </c>
      <c r="AK8" s="34" t="s">
        <v>96</v>
      </c>
      <c r="AL8" s="34" t="s">
        <v>96</v>
      </c>
      <c r="AM8" s="34" t="s">
        <v>96</v>
      </c>
      <c r="AN8" s="34" t="s">
        <v>96</v>
      </c>
      <c r="AO8" s="34" t="s">
        <v>96</v>
      </c>
      <c r="AP8" s="34" t="s">
        <v>96</v>
      </c>
      <c r="AQ8" s="34" t="s">
        <v>96</v>
      </c>
      <c r="AR8" s="34" t="s">
        <v>96</v>
      </c>
      <c r="AS8" s="34" t="s">
        <v>96</v>
      </c>
      <c r="AT8" s="34" t="s">
        <v>96</v>
      </c>
      <c r="AU8" s="34" t="s">
        <v>96</v>
      </c>
      <c r="AV8" s="34" t="s">
        <v>96</v>
      </c>
      <c r="AW8" s="34" t="s">
        <v>96</v>
      </c>
      <c r="AX8" s="34" t="s">
        <v>96</v>
      </c>
      <c r="AY8" s="34" t="s">
        <v>96</v>
      </c>
      <c r="AZ8" s="34" t="s">
        <v>96</v>
      </c>
      <c r="BA8" s="34" t="s">
        <v>96</v>
      </c>
      <c r="BB8" s="34" t="s">
        <v>96</v>
      </c>
      <c r="BC8" s="34" t="s">
        <v>96</v>
      </c>
      <c r="BD8" s="34" t="s">
        <v>96</v>
      </c>
      <c r="BE8" s="34" t="s">
        <v>96</v>
      </c>
      <c r="BF8" s="34" t="s">
        <v>96</v>
      </c>
      <c r="BG8" s="34" t="s">
        <v>96</v>
      </c>
      <c r="BH8" s="34" t="s">
        <v>96</v>
      </c>
      <c r="BI8" s="34" t="s">
        <v>96</v>
      </c>
      <c r="BJ8" s="34" t="s">
        <v>96</v>
      </c>
      <c r="BK8" s="34" t="s">
        <v>96</v>
      </c>
      <c r="BL8" s="34" t="s">
        <v>96</v>
      </c>
      <c r="BM8" s="34" t="s">
        <v>96</v>
      </c>
      <c r="BN8" s="34" t="s">
        <v>96</v>
      </c>
      <c r="BO8" s="34" t="s">
        <v>96</v>
      </c>
      <c r="BP8" s="34" t="s">
        <v>96</v>
      </c>
      <c r="BQ8" s="34" t="s">
        <v>96</v>
      </c>
      <c r="BR8" s="34" t="s">
        <v>96</v>
      </c>
      <c r="BS8" s="1"/>
    </row>
    <row r="9" spans="1:7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</row>
    <row r="10" spans="1:71" x14ac:dyDescent="0.2">
      <c r="A10" s="2"/>
      <c r="B10" s="2"/>
      <c r="C10" s="2" t="s">
        <v>139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</row>
    <row r="11" spans="1:71" x14ac:dyDescent="0.2">
      <c r="A11" s="7"/>
      <c r="B11" s="7"/>
      <c r="C11" s="7" t="s">
        <v>138</v>
      </c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</row>
    <row r="12" spans="1:71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</row>
    <row r="13" spans="1:71" x14ac:dyDescent="0.2">
      <c r="A13" s="1"/>
      <c r="B13" s="1"/>
      <c r="C13" s="1" t="s">
        <v>28</v>
      </c>
      <c r="D13" s="1" t="s">
        <v>4</v>
      </c>
      <c r="E13" s="1"/>
      <c r="F13" s="1"/>
      <c r="G13" s="19">
        <f>Outputs!G13-OutputFixed!G13</f>
        <v>0</v>
      </c>
      <c r="H13" s="19">
        <f>Outputs!H13-OutputFixed!H13</f>
        <v>2000</v>
      </c>
      <c r="I13" s="19">
        <f>Outputs!I13-OutputFixed!I13</f>
        <v>0</v>
      </c>
      <c r="J13" s="19">
        <f>Outputs!J13-OutputFixed!J13</f>
        <v>0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6">
        <f>Outputs!W13-OutputFixed!W13</f>
        <v>0</v>
      </c>
      <c r="X13" s="6">
        <f>Outputs!X13-OutputFixed!X13</f>
        <v>0</v>
      </c>
      <c r="Y13" s="6">
        <f>Outputs!Y13-OutputFixed!Y13</f>
        <v>0</v>
      </c>
      <c r="Z13" s="6">
        <f>Outputs!Z13-OutputFixed!Z13</f>
        <v>0</v>
      </c>
      <c r="AA13" s="6">
        <f>Outputs!AA13-OutputFixed!AA13</f>
        <v>0</v>
      </c>
      <c r="AB13" s="6">
        <f>Outputs!AB13-OutputFixed!AB13</f>
        <v>0</v>
      </c>
      <c r="AC13" s="6">
        <f>Outputs!AC13-OutputFixed!AC13</f>
        <v>0</v>
      </c>
      <c r="AD13" s="6">
        <f>Outputs!AD13-OutputFixed!AD13</f>
        <v>0</v>
      </c>
      <c r="AE13" s="6">
        <f>Outputs!AE13-OutputFixed!AE13</f>
        <v>0</v>
      </c>
      <c r="AF13" s="6">
        <f>Outputs!AF13-OutputFixed!AF13</f>
        <v>0</v>
      </c>
      <c r="AG13" s="6">
        <f>Outputs!AG13-OutputFixed!AG13</f>
        <v>0</v>
      </c>
      <c r="AH13" s="6">
        <f>Outputs!AH13-OutputFixed!AH13</f>
        <v>0</v>
      </c>
      <c r="AI13" s="6">
        <f>Outputs!AI13-OutputFixed!AI13</f>
        <v>166.66666666666652</v>
      </c>
      <c r="AJ13" s="6">
        <f>Outputs!AJ13-OutputFixed!AJ13</f>
        <v>166.66666666666652</v>
      </c>
      <c r="AK13" s="6">
        <f>Outputs!AK13-OutputFixed!AK13</f>
        <v>166.66666666666652</v>
      </c>
      <c r="AL13" s="6">
        <f>Outputs!AL13-OutputFixed!AL13</f>
        <v>166.66666666666652</v>
      </c>
      <c r="AM13" s="6">
        <f>Outputs!AM13-OutputFixed!AM13</f>
        <v>166.66666666666652</v>
      </c>
      <c r="AN13" s="6">
        <f>Outputs!AN13-OutputFixed!AN13</f>
        <v>166.66666666666652</v>
      </c>
      <c r="AO13" s="6">
        <f>Outputs!AO13-OutputFixed!AO13</f>
        <v>166.66666666666652</v>
      </c>
      <c r="AP13" s="6">
        <f>Outputs!AP13-OutputFixed!AP13</f>
        <v>166.66666666666652</v>
      </c>
      <c r="AQ13" s="6">
        <f>Outputs!AQ13-OutputFixed!AQ13</f>
        <v>166.66666666666652</v>
      </c>
      <c r="AR13" s="6">
        <f>Outputs!AR13-OutputFixed!AR13</f>
        <v>166.66666666666652</v>
      </c>
      <c r="AS13" s="6">
        <f>Outputs!AS13-OutputFixed!AS13</f>
        <v>166.66666666666652</v>
      </c>
      <c r="AT13" s="6">
        <f>Outputs!AT13-OutputFixed!AT13</f>
        <v>166.66666666666652</v>
      </c>
      <c r="AU13" s="6">
        <f>Outputs!AU13-OutputFixed!AU13</f>
        <v>0</v>
      </c>
      <c r="AV13" s="6">
        <f>Outputs!AV13-OutputFixed!AV13</f>
        <v>0</v>
      </c>
      <c r="AW13" s="6">
        <f>Outputs!AW13-OutputFixed!AW13</f>
        <v>0</v>
      </c>
      <c r="AX13" s="6">
        <f>Outputs!AX13-OutputFixed!AX13</f>
        <v>0</v>
      </c>
      <c r="AY13" s="6">
        <f>Outputs!AY13-OutputFixed!AY13</f>
        <v>0</v>
      </c>
      <c r="AZ13" s="6">
        <f>Outputs!AZ13-OutputFixed!AZ13</f>
        <v>0</v>
      </c>
      <c r="BA13" s="6">
        <f>Outputs!BA13-OutputFixed!BA13</f>
        <v>0</v>
      </c>
      <c r="BB13" s="6">
        <f>Outputs!BB13-OutputFixed!BB13</f>
        <v>0</v>
      </c>
      <c r="BC13" s="6">
        <f>Outputs!BC13-OutputFixed!BC13</f>
        <v>0</v>
      </c>
      <c r="BD13" s="6">
        <f>Outputs!BD13-OutputFixed!BD13</f>
        <v>0</v>
      </c>
      <c r="BE13" s="6">
        <f>Outputs!BE13-OutputFixed!BE13</f>
        <v>0</v>
      </c>
      <c r="BF13" s="6">
        <f>Outputs!BF13-OutputFixed!BF13</f>
        <v>0</v>
      </c>
      <c r="BG13" s="6">
        <f>Outputs!BG13-OutputFixed!BG13</f>
        <v>0</v>
      </c>
      <c r="BH13" s="6">
        <f>Outputs!BH13-OutputFixed!BH13</f>
        <v>0</v>
      </c>
      <c r="BI13" s="6">
        <f>Outputs!BI13-OutputFixed!BI13</f>
        <v>0</v>
      </c>
      <c r="BJ13" s="6">
        <f>Outputs!BJ13-OutputFixed!BJ13</f>
        <v>0</v>
      </c>
      <c r="BK13" s="6">
        <f>Outputs!BK13-OutputFixed!BK13</f>
        <v>0</v>
      </c>
      <c r="BL13" s="6">
        <f>Outputs!BL13-OutputFixed!BL13</f>
        <v>0</v>
      </c>
      <c r="BM13" s="6">
        <f>Outputs!BM13-OutputFixed!BM13</f>
        <v>0</v>
      </c>
      <c r="BN13" s="6">
        <f>Outputs!BN13-OutputFixed!BN13</f>
        <v>0</v>
      </c>
      <c r="BO13" s="6">
        <f>Outputs!BO13-OutputFixed!BO13</f>
        <v>0</v>
      </c>
      <c r="BP13" s="6">
        <f>Outputs!BP13-OutputFixed!BP13</f>
        <v>0</v>
      </c>
      <c r="BQ13" s="6">
        <f>Outputs!BQ13-OutputFixed!BQ13</f>
        <v>0</v>
      </c>
      <c r="BR13" s="6">
        <f>Outputs!BR13-OutputFixed!BR13</f>
        <v>0</v>
      </c>
      <c r="BS13" s="1"/>
    </row>
    <row r="14" spans="1:71" x14ac:dyDescent="0.2">
      <c r="A14" s="1"/>
      <c r="B14" s="1"/>
      <c r="C14" s="1" t="s">
        <v>27</v>
      </c>
      <c r="D14" s="1" t="s">
        <v>4</v>
      </c>
      <c r="E14" s="1"/>
      <c r="F14" s="1"/>
      <c r="G14" s="19">
        <f>Outputs!G14-OutputFixed!G14</f>
        <v>0</v>
      </c>
      <c r="H14" s="19">
        <f>Outputs!H14-OutputFixed!H14</f>
        <v>0</v>
      </c>
      <c r="I14" s="19">
        <f>Outputs!I14-OutputFixed!I14</f>
        <v>0</v>
      </c>
      <c r="J14" s="19">
        <f>Outputs!J14-OutputFixed!J14</f>
        <v>0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6">
        <f>Outputs!W14-OutputFixed!W14</f>
        <v>0</v>
      </c>
      <c r="X14" s="6">
        <f>Outputs!X14-OutputFixed!X14</f>
        <v>0</v>
      </c>
      <c r="Y14" s="6">
        <f>Outputs!Y14-OutputFixed!Y14</f>
        <v>0</v>
      </c>
      <c r="Z14" s="6">
        <f>Outputs!Z14-OutputFixed!Z14</f>
        <v>0</v>
      </c>
      <c r="AA14" s="6">
        <f>Outputs!AA14-OutputFixed!AA14</f>
        <v>0</v>
      </c>
      <c r="AB14" s="6">
        <f>Outputs!AB14-OutputFixed!AB14</f>
        <v>0</v>
      </c>
      <c r="AC14" s="6">
        <f>Outputs!AC14-OutputFixed!AC14</f>
        <v>0</v>
      </c>
      <c r="AD14" s="6">
        <f>Outputs!AD14-OutputFixed!AD14</f>
        <v>0</v>
      </c>
      <c r="AE14" s="6">
        <f>Outputs!AE14-OutputFixed!AE14</f>
        <v>0</v>
      </c>
      <c r="AF14" s="6">
        <f>Outputs!AF14-OutputFixed!AF14</f>
        <v>0</v>
      </c>
      <c r="AG14" s="6">
        <f>Outputs!AG14-OutputFixed!AG14</f>
        <v>0</v>
      </c>
      <c r="AH14" s="6">
        <f>Outputs!AH14-OutputFixed!AH14</f>
        <v>0</v>
      </c>
      <c r="AI14" s="6">
        <f>Outputs!AI14-OutputFixed!AI14</f>
        <v>0</v>
      </c>
      <c r="AJ14" s="6">
        <f>Outputs!AJ14-OutputFixed!AJ14</f>
        <v>0</v>
      </c>
      <c r="AK14" s="6">
        <f>Outputs!AK14-OutputFixed!AK14</f>
        <v>0</v>
      </c>
      <c r="AL14" s="6">
        <f>Outputs!AL14-OutputFixed!AL14</f>
        <v>0</v>
      </c>
      <c r="AM14" s="6">
        <f>Outputs!AM14-OutputFixed!AM14</f>
        <v>0</v>
      </c>
      <c r="AN14" s="6">
        <f>Outputs!AN14-OutputFixed!AN14</f>
        <v>0</v>
      </c>
      <c r="AO14" s="6">
        <f>Outputs!AO14-OutputFixed!AO14</f>
        <v>0</v>
      </c>
      <c r="AP14" s="6">
        <f>Outputs!AP14-OutputFixed!AP14</f>
        <v>0</v>
      </c>
      <c r="AQ14" s="6">
        <f>Outputs!AQ14-OutputFixed!AQ14</f>
        <v>0</v>
      </c>
      <c r="AR14" s="6">
        <f>Outputs!AR14-OutputFixed!AR14</f>
        <v>0</v>
      </c>
      <c r="AS14" s="6">
        <f>Outputs!AS14-OutputFixed!AS14</f>
        <v>0</v>
      </c>
      <c r="AT14" s="6">
        <f>Outputs!AT14-OutputFixed!AT14</f>
        <v>0</v>
      </c>
      <c r="AU14" s="6">
        <f>Outputs!AU14-OutputFixed!AU14</f>
        <v>0</v>
      </c>
      <c r="AV14" s="6">
        <f>Outputs!AV14-OutputFixed!AV14</f>
        <v>0</v>
      </c>
      <c r="AW14" s="6">
        <f>Outputs!AW14-OutputFixed!AW14</f>
        <v>0</v>
      </c>
      <c r="AX14" s="6">
        <f>Outputs!AX14-OutputFixed!AX14</f>
        <v>0</v>
      </c>
      <c r="AY14" s="6">
        <f>Outputs!AY14-OutputFixed!AY14</f>
        <v>0</v>
      </c>
      <c r="AZ14" s="6">
        <f>Outputs!AZ14-OutputFixed!AZ14</f>
        <v>0</v>
      </c>
      <c r="BA14" s="6">
        <f>Outputs!BA14-OutputFixed!BA14</f>
        <v>0</v>
      </c>
      <c r="BB14" s="6">
        <f>Outputs!BB14-OutputFixed!BB14</f>
        <v>0</v>
      </c>
      <c r="BC14" s="6">
        <f>Outputs!BC14-OutputFixed!BC14</f>
        <v>0</v>
      </c>
      <c r="BD14" s="6">
        <f>Outputs!BD14-OutputFixed!BD14</f>
        <v>0</v>
      </c>
      <c r="BE14" s="6">
        <f>Outputs!BE14-OutputFixed!BE14</f>
        <v>0</v>
      </c>
      <c r="BF14" s="6">
        <f>Outputs!BF14-OutputFixed!BF14</f>
        <v>0</v>
      </c>
      <c r="BG14" s="6">
        <f>Outputs!BG14-OutputFixed!BG14</f>
        <v>0</v>
      </c>
      <c r="BH14" s="6">
        <f>Outputs!BH14-OutputFixed!BH14</f>
        <v>0</v>
      </c>
      <c r="BI14" s="6">
        <f>Outputs!BI14-OutputFixed!BI14</f>
        <v>0</v>
      </c>
      <c r="BJ14" s="6">
        <f>Outputs!BJ14-OutputFixed!BJ14</f>
        <v>0</v>
      </c>
      <c r="BK14" s="6">
        <f>Outputs!BK14-OutputFixed!BK14</f>
        <v>0</v>
      </c>
      <c r="BL14" s="6">
        <f>Outputs!BL14-OutputFixed!BL14</f>
        <v>0</v>
      </c>
      <c r="BM14" s="6">
        <f>Outputs!BM14-OutputFixed!BM14</f>
        <v>0</v>
      </c>
      <c r="BN14" s="6">
        <f>Outputs!BN14-OutputFixed!BN14</f>
        <v>0</v>
      </c>
      <c r="BO14" s="6">
        <f>Outputs!BO14-OutputFixed!BO14</f>
        <v>0</v>
      </c>
      <c r="BP14" s="6">
        <f>Outputs!BP14-OutputFixed!BP14</f>
        <v>0</v>
      </c>
      <c r="BQ14" s="6">
        <f>Outputs!BQ14-OutputFixed!BQ14</f>
        <v>0</v>
      </c>
      <c r="BR14" s="6">
        <f>Outputs!BR14-OutputFixed!BR14</f>
        <v>0</v>
      </c>
      <c r="BS14" s="1"/>
    </row>
    <row r="15" spans="1:71" x14ac:dyDescent="0.2">
      <c r="A15" s="1"/>
      <c r="B15" s="1"/>
      <c r="C15" s="1" t="s">
        <v>26</v>
      </c>
      <c r="D15" s="1" t="s">
        <v>4</v>
      </c>
      <c r="E15" s="1"/>
      <c r="F15" s="1"/>
      <c r="G15" s="19">
        <f>Outputs!G15-OutputFixed!G15</f>
        <v>0</v>
      </c>
      <c r="H15" s="19">
        <f>Outputs!H15-OutputFixed!H15</f>
        <v>0</v>
      </c>
      <c r="I15" s="19">
        <f>Outputs!I15-OutputFixed!I15</f>
        <v>0</v>
      </c>
      <c r="J15" s="19">
        <f>Outputs!J15-OutputFixed!J15</f>
        <v>0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6">
        <f>Outputs!W15-OutputFixed!W15</f>
        <v>0</v>
      </c>
      <c r="X15" s="6">
        <f>Outputs!X15-OutputFixed!X15</f>
        <v>0</v>
      </c>
      <c r="Y15" s="6">
        <f>Outputs!Y15-OutputFixed!Y15</f>
        <v>0</v>
      </c>
      <c r="Z15" s="6">
        <f>Outputs!Z15-OutputFixed!Z15</f>
        <v>0</v>
      </c>
      <c r="AA15" s="6">
        <f>Outputs!AA15-OutputFixed!AA15</f>
        <v>0</v>
      </c>
      <c r="AB15" s="6">
        <f>Outputs!AB15-OutputFixed!AB15</f>
        <v>0</v>
      </c>
      <c r="AC15" s="6">
        <f>Outputs!AC15-OutputFixed!AC15</f>
        <v>0</v>
      </c>
      <c r="AD15" s="6">
        <f>Outputs!AD15-OutputFixed!AD15</f>
        <v>0</v>
      </c>
      <c r="AE15" s="6">
        <f>Outputs!AE15-OutputFixed!AE15</f>
        <v>0</v>
      </c>
      <c r="AF15" s="6">
        <f>Outputs!AF15-OutputFixed!AF15</f>
        <v>0</v>
      </c>
      <c r="AG15" s="6">
        <f>Outputs!AG15-OutputFixed!AG15</f>
        <v>0</v>
      </c>
      <c r="AH15" s="6">
        <f>Outputs!AH15-OutputFixed!AH15</f>
        <v>0</v>
      </c>
      <c r="AI15" s="6">
        <f>Outputs!AI15-OutputFixed!AI15</f>
        <v>0</v>
      </c>
      <c r="AJ15" s="6">
        <f>Outputs!AJ15-OutputFixed!AJ15</f>
        <v>0</v>
      </c>
      <c r="AK15" s="6">
        <f>Outputs!AK15-OutputFixed!AK15</f>
        <v>0</v>
      </c>
      <c r="AL15" s="6">
        <f>Outputs!AL15-OutputFixed!AL15</f>
        <v>0</v>
      </c>
      <c r="AM15" s="6">
        <f>Outputs!AM15-OutputFixed!AM15</f>
        <v>0</v>
      </c>
      <c r="AN15" s="6">
        <f>Outputs!AN15-OutputFixed!AN15</f>
        <v>0</v>
      </c>
      <c r="AO15" s="6">
        <f>Outputs!AO15-OutputFixed!AO15</f>
        <v>0</v>
      </c>
      <c r="AP15" s="6">
        <f>Outputs!AP15-OutputFixed!AP15</f>
        <v>0</v>
      </c>
      <c r="AQ15" s="6">
        <f>Outputs!AQ15-OutputFixed!AQ15</f>
        <v>0</v>
      </c>
      <c r="AR15" s="6">
        <f>Outputs!AR15-OutputFixed!AR15</f>
        <v>0</v>
      </c>
      <c r="AS15" s="6">
        <f>Outputs!AS15-OutputFixed!AS15</f>
        <v>0</v>
      </c>
      <c r="AT15" s="6">
        <f>Outputs!AT15-OutputFixed!AT15</f>
        <v>0</v>
      </c>
      <c r="AU15" s="6">
        <f>Outputs!AU15-OutputFixed!AU15</f>
        <v>0</v>
      </c>
      <c r="AV15" s="6">
        <f>Outputs!AV15-OutputFixed!AV15</f>
        <v>0</v>
      </c>
      <c r="AW15" s="6">
        <f>Outputs!AW15-OutputFixed!AW15</f>
        <v>0</v>
      </c>
      <c r="AX15" s="6">
        <f>Outputs!AX15-OutputFixed!AX15</f>
        <v>0</v>
      </c>
      <c r="AY15" s="6">
        <f>Outputs!AY15-OutputFixed!AY15</f>
        <v>0</v>
      </c>
      <c r="AZ15" s="6">
        <f>Outputs!AZ15-OutputFixed!AZ15</f>
        <v>0</v>
      </c>
      <c r="BA15" s="6">
        <f>Outputs!BA15-OutputFixed!BA15</f>
        <v>0</v>
      </c>
      <c r="BB15" s="6">
        <f>Outputs!BB15-OutputFixed!BB15</f>
        <v>0</v>
      </c>
      <c r="BC15" s="6">
        <f>Outputs!BC15-OutputFixed!BC15</f>
        <v>0</v>
      </c>
      <c r="BD15" s="6">
        <f>Outputs!BD15-OutputFixed!BD15</f>
        <v>0</v>
      </c>
      <c r="BE15" s="6">
        <f>Outputs!BE15-OutputFixed!BE15</f>
        <v>0</v>
      </c>
      <c r="BF15" s="6">
        <f>Outputs!BF15-OutputFixed!BF15</f>
        <v>0</v>
      </c>
      <c r="BG15" s="6">
        <f>Outputs!BG15-OutputFixed!BG15</f>
        <v>0</v>
      </c>
      <c r="BH15" s="6">
        <f>Outputs!BH15-OutputFixed!BH15</f>
        <v>0</v>
      </c>
      <c r="BI15" s="6">
        <f>Outputs!BI15-OutputFixed!BI15</f>
        <v>0</v>
      </c>
      <c r="BJ15" s="6">
        <f>Outputs!BJ15-OutputFixed!BJ15</f>
        <v>0</v>
      </c>
      <c r="BK15" s="6">
        <f>Outputs!BK15-OutputFixed!BK15</f>
        <v>0</v>
      </c>
      <c r="BL15" s="6">
        <f>Outputs!BL15-OutputFixed!BL15</f>
        <v>0</v>
      </c>
      <c r="BM15" s="6">
        <f>Outputs!BM15-OutputFixed!BM15</f>
        <v>0</v>
      </c>
      <c r="BN15" s="6">
        <f>Outputs!BN15-OutputFixed!BN15</f>
        <v>0</v>
      </c>
      <c r="BO15" s="6">
        <f>Outputs!BO15-OutputFixed!BO15</f>
        <v>0</v>
      </c>
      <c r="BP15" s="6">
        <f>Outputs!BP15-OutputFixed!BP15</f>
        <v>0</v>
      </c>
      <c r="BQ15" s="6">
        <f>Outputs!BQ15-OutputFixed!BQ15</f>
        <v>0</v>
      </c>
      <c r="BR15" s="6">
        <f>Outputs!BR15-OutputFixed!BR15</f>
        <v>0</v>
      </c>
      <c r="BS15" s="1"/>
    </row>
    <row r="16" spans="1:71" x14ac:dyDescent="0.2">
      <c r="A16" s="1"/>
      <c r="B16" s="1"/>
      <c r="C16" s="27" t="s">
        <v>90</v>
      </c>
      <c r="D16" s="1" t="s">
        <v>4</v>
      </c>
      <c r="E16" s="1"/>
      <c r="F16" s="1"/>
      <c r="G16" s="17">
        <f>Outputs!G16-OutputFixed!G16</f>
        <v>0</v>
      </c>
      <c r="H16" s="17">
        <f>Outputs!H16-OutputFixed!H16</f>
        <v>2000</v>
      </c>
      <c r="I16" s="17">
        <f>Outputs!I16-OutputFixed!I16</f>
        <v>0</v>
      </c>
      <c r="J16" s="17">
        <f>Outputs!J16-OutputFixed!J16</f>
        <v>0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7">
        <f>Outputs!W16-OutputFixed!W16</f>
        <v>0</v>
      </c>
      <c r="X16" s="17">
        <f>Outputs!X16-OutputFixed!X16</f>
        <v>0</v>
      </c>
      <c r="Y16" s="17">
        <f>Outputs!Y16-OutputFixed!Y16</f>
        <v>0</v>
      </c>
      <c r="Z16" s="17">
        <f>Outputs!Z16-OutputFixed!Z16</f>
        <v>0</v>
      </c>
      <c r="AA16" s="17">
        <f>Outputs!AA16-OutputFixed!AA16</f>
        <v>0</v>
      </c>
      <c r="AB16" s="17">
        <f>Outputs!AB16-OutputFixed!AB16</f>
        <v>0</v>
      </c>
      <c r="AC16" s="17">
        <f>Outputs!AC16-OutputFixed!AC16</f>
        <v>0</v>
      </c>
      <c r="AD16" s="17">
        <f>Outputs!AD16-OutputFixed!AD16</f>
        <v>0</v>
      </c>
      <c r="AE16" s="17">
        <f>Outputs!AE16-OutputFixed!AE16</f>
        <v>0</v>
      </c>
      <c r="AF16" s="17">
        <f>Outputs!AF16-OutputFixed!AF16</f>
        <v>0</v>
      </c>
      <c r="AG16" s="17">
        <f>Outputs!AG16-OutputFixed!AG16</f>
        <v>0</v>
      </c>
      <c r="AH16" s="17">
        <f>Outputs!AH16-OutputFixed!AH16</f>
        <v>0</v>
      </c>
      <c r="AI16" s="17">
        <f>Outputs!AI16-OutputFixed!AI16</f>
        <v>166.66666666666606</v>
      </c>
      <c r="AJ16" s="17">
        <f>Outputs!AJ16-OutputFixed!AJ16</f>
        <v>166.66666666666606</v>
      </c>
      <c r="AK16" s="17">
        <f>Outputs!AK16-OutputFixed!AK16</f>
        <v>166.66666666666606</v>
      </c>
      <c r="AL16" s="17">
        <f>Outputs!AL16-OutputFixed!AL16</f>
        <v>166.66666666666606</v>
      </c>
      <c r="AM16" s="17">
        <f>Outputs!AM16-OutputFixed!AM16</f>
        <v>166.66666666666606</v>
      </c>
      <c r="AN16" s="17">
        <f>Outputs!AN16-OutputFixed!AN16</f>
        <v>166.66666666666606</v>
      </c>
      <c r="AO16" s="17">
        <f>Outputs!AO16-OutputFixed!AO16</f>
        <v>166.66666666666606</v>
      </c>
      <c r="AP16" s="17">
        <f>Outputs!AP16-OutputFixed!AP16</f>
        <v>166.66666666666606</v>
      </c>
      <c r="AQ16" s="17">
        <f>Outputs!AQ16-OutputFixed!AQ16</f>
        <v>166.66666666666606</v>
      </c>
      <c r="AR16" s="17">
        <f>Outputs!AR16-OutputFixed!AR16</f>
        <v>166.66666666666606</v>
      </c>
      <c r="AS16" s="17">
        <f>Outputs!AS16-OutputFixed!AS16</f>
        <v>166.66666666666606</v>
      </c>
      <c r="AT16" s="17">
        <f>Outputs!AT16-OutputFixed!AT16</f>
        <v>166.66666666666606</v>
      </c>
      <c r="AU16" s="17">
        <f>Outputs!AU16-OutputFixed!AU16</f>
        <v>0</v>
      </c>
      <c r="AV16" s="17">
        <f>Outputs!AV16-OutputFixed!AV16</f>
        <v>0</v>
      </c>
      <c r="AW16" s="17">
        <f>Outputs!AW16-OutputFixed!AW16</f>
        <v>0</v>
      </c>
      <c r="AX16" s="17">
        <f>Outputs!AX16-OutputFixed!AX16</f>
        <v>0</v>
      </c>
      <c r="AY16" s="17">
        <f>Outputs!AY16-OutputFixed!AY16</f>
        <v>0</v>
      </c>
      <c r="AZ16" s="17">
        <f>Outputs!AZ16-OutputFixed!AZ16</f>
        <v>0</v>
      </c>
      <c r="BA16" s="17">
        <f>Outputs!BA16-OutputFixed!BA16</f>
        <v>0</v>
      </c>
      <c r="BB16" s="17">
        <f>Outputs!BB16-OutputFixed!BB16</f>
        <v>0</v>
      </c>
      <c r="BC16" s="17">
        <f>Outputs!BC16-OutputFixed!BC16</f>
        <v>0</v>
      </c>
      <c r="BD16" s="17">
        <f>Outputs!BD16-OutputFixed!BD16</f>
        <v>0</v>
      </c>
      <c r="BE16" s="17">
        <f>Outputs!BE16-OutputFixed!BE16</f>
        <v>0</v>
      </c>
      <c r="BF16" s="17">
        <f>Outputs!BF16-OutputFixed!BF16</f>
        <v>0</v>
      </c>
      <c r="BG16" s="17">
        <f>Outputs!BG16-OutputFixed!BG16</f>
        <v>0</v>
      </c>
      <c r="BH16" s="17">
        <f>Outputs!BH16-OutputFixed!BH16</f>
        <v>0</v>
      </c>
      <c r="BI16" s="17">
        <f>Outputs!BI16-OutputFixed!BI16</f>
        <v>0</v>
      </c>
      <c r="BJ16" s="17">
        <f>Outputs!BJ16-OutputFixed!BJ16</f>
        <v>0</v>
      </c>
      <c r="BK16" s="17">
        <f>Outputs!BK16-OutputFixed!BK16</f>
        <v>0</v>
      </c>
      <c r="BL16" s="17">
        <f>Outputs!BL16-OutputFixed!BL16</f>
        <v>0</v>
      </c>
      <c r="BM16" s="17">
        <f>Outputs!BM16-OutputFixed!BM16</f>
        <v>0</v>
      </c>
      <c r="BN16" s="17">
        <f>Outputs!BN16-OutputFixed!BN16</f>
        <v>0</v>
      </c>
      <c r="BO16" s="17">
        <f>Outputs!BO16-OutputFixed!BO16</f>
        <v>0</v>
      </c>
      <c r="BP16" s="17">
        <f>Outputs!BP16-OutputFixed!BP16</f>
        <v>0</v>
      </c>
      <c r="BQ16" s="17">
        <f>Outputs!BQ16-OutputFixed!BQ16</f>
        <v>0</v>
      </c>
      <c r="BR16" s="17">
        <f>Outputs!BR16-OutputFixed!BR16</f>
        <v>0</v>
      </c>
      <c r="BS16" s="1"/>
    </row>
    <row r="17" spans="1:71" x14ac:dyDescent="0.2">
      <c r="A17" s="1"/>
      <c r="B17" s="1"/>
      <c r="C17" s="27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</row>
    <row r="18" spans="1:71" x14ac:dyDescent="0.2">
      <c r="A18" s="1"/>
      <c r="B18" s="1"/>
      <c r="C18" s="1" t="s">
        <v>137</v>
      </c>
      <c r="D18" s="1" t="s">
        <v>4</v>
      </c>
      <c r="E18" s="1"/>
      <c r="F18" s="1"/>
      <c r="G18" s="19">
        <f>Outputs!G18-OutputFixed!G18</f>
        <v>0</v>
      </c>
      <c r="H18" s="19">
        <f>Outputs!H18-OutputFixed!H18</f>
        <v>-100</v>
      </c>
      <c r="I18" s="19">
        <f>Outputs!I18-OutputFixed!I18</f>
        <v>0</v>
      </c>
      <c r="J18" s="19">
        <f>Outputs!J18-OutputFixed!J18</f>
        <v>0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6">
        <f>Outputs!W18-OutputFixed!W18</f>
        <v>0</v>
      </c>
      <c r="X18" s="6">
        <f>Outputs!X18-OutputFixed!X18</f>
        <v>0</v>
      </c>
      <c r="Y18" s="6">
        <f>Outputs!Y18-OutputFixed!Y18</f>
        <v>0</v>
      </c>
      <c r="Z18" s="6">
        <f>Outputs!Z18-OutputFixed!Z18</f>
        <v>0</v>
      </c>
      <c r="AA18" s="6">
        <f>Outputs!AA18-OutputFixed!AA18</f>
        <v>0</v>
      </c>
      <c r="AB18" s="6">
        <f>Outputs!AB18-OutputFixed!AB18</f>
        <v>0</v>
      </c>
      <c r="AC18" s="6">
        <f>Outputs!AC18-OutputFixed!AC18</f>
        <v>0</v>
      </c>
      <c r="AD18" s="6">
        <f>Outputs!AD18-OutputFixed!AD18</f>
        <v>0</v>
      </c>
      <c r="AE18" s="6">
        <f>Outputs!AE18-OutputFixed!AE18</f>
        <v>0</v>
      </c>
      <c r="AF18" s="6">
        <f>Outputs!AF18-OutputFixed!AF18</f>
        <v>0</v>
      </c>
      <c r="AG18" s="6">
        <f>Outputs!AG18-OutputFixed!AG18</f>
        <v>0</v>
      </c>
      <c r="AH18" s="6">
        <f>Outputs!AH18-OutputFixed!AH18</f>
        <v>0</v>
      </c>
      <c r="AI18" s="6">
        <f>Outputs!AI18-OutputFixed!AI18</f>
        <v>-8.3333333333333144</v>
      </c>
      <c r="AJ18" s="6">
        <f>Outputs!AJ18-OutputFixed!AJ18</f>
        <v>-8.3333333333333144</v>
      </c>
      <c r="AK18" s="6">
        <f>Outputs!AK18-OutputFixed!AK18</f>
        <v>-8.3333333333333144</v>
      </c>
      <c r="AL18" s="6">
        <f>Outputs!AL18-OutputFixed!AL18</f>
        <v>-8.3333333333333144</v>
      </c>
      <c r="AM18" s="6">
        <f>Outputs!AM18-OutputFixed!AM18</f>
        <v>-8.3333333333333144</v>
      </c>
      <c r="AN18" s="6">
        <f>Outputs!AN18-OutputFixed!AN18</f>
        <v>-8.3333333333333144</v>
      </c>
      <c r="AO18" s="6">
        <f>Outputs!AO18-OutputFixed!AO18</f>
        <v>-8.3333333333333144</v>
      </c>
      <c r="AP18" s="6">
        <f>Outputs!AP18-OutputFixed!AP18</f>
        <v>-8.3333333333333144</v>
      </c>
      <c r="AQ18" s="6">
        <f>Outputs!AQ18-OutputFixed!AQ18</f>
        <v>-8.3333333333333144</v>
      </c>
      <c r="AR18" s="6">
        <f>Outputs!AR18-OutputFixed!AR18</f>
        <v>-8.3333333333333144</v>
      </c>
      <c r="AS18" s="6">
        <f>Outputs!AS18-OutputFixed!AS18</f>
        <v>-8.3333333333333144</v>
      </c>
      <c r="AT18" s="6">
        <f>Outputs!AT18-OutputFixed!AT18</f>
        <v>-8.3333333333333144</v>
      </c>
      <c r="AU18" s="6">
        <f>Outputs!AU18-OutputFixed!AU18</f>
        <v>0</v>
      </c>
      <c r="AV18" s="6">
        <f>Outputs!AV18-OutputFixed!AV18</f>
        <v>0</v>
      </c>
      <c r="AW18" s="6">
        <f>Outputs!AW18-OutputFixed!AW18</f>
        <v>0</v>
      </c>
      <c r="AX18" s="6">
        <f>Outputs!AX18-OutputFixed!AX18</f>
        <v>0</v>
      </c>
      <c r="AY18" s="6">
        <f>Outputs!AY18-OutputFixed!AY18</f>
        <v>0</v>
      </c>
      <c r="AZ18" s="6">
        <f>Outputs!AZ18-OutputFixed!AZ18</f>
        <v>0</v>
      </c>
      <c r="BA18" s="6">
        <f>Outputs!BA18-OutputFixed!BA18</f>
        <v>0</v>
      </c>
      <c r="BB18" s="6">
        <f>Outputs!BB18-OutputFixed!BB18</f>
        <v>0</v>
      </c>
      <c r="BC18" s="6">
        <f>Outputs!BC18-OutputFixed!BC18</f>
        <v>0</v>
      </c>
      <c r="BD18" s="6">
        <f>Outputs!BD18-OutputFixed!BD18</f>
        <v>0</v>
      </c>
      <c r="BE18" s="6">
        <f>Outputs!BE18-OutputFixed!BE18</f>
        <v>0</v>
      </c>
      <c r="BF18" s="6">
        <f>Outputs!BF18-OutputFixed!BF18</f>
        <v>0</v>
      </c>
      <c r="BG18" s="6">
        <f>Outputs!BG18-OutputFixed!BG18</f>
        <v>0</v>
      </c>
      <c r="BH18" s="6">
        <f>Outputs!BH18-OutputFixed!BH18</f>
        <v>0</v>
      </c>
      <c r="BI18" s="6">
        <f>Outputs!BI18-OutputFixed!BI18</f>
        <v>0</v>
      </c>
      <c r="BJ18" s="6">
        <f>Outputs!BJ18-OutputFixed!BJ18</f>
        <v>0</v>
      </c>
      <c r="BK18" s="6">
        <f>Outputs!BK18-OutputFixed!BK18</f>
        <v>0</v>
      </c>
      <c r="BL18" s="6">
        <f>Outputs!BL18-OutputFixed!BL18</f>
        <v>0</v>
      </c>
      <c r="BM18" s="6">
        <f>Outputs!BM18-OutputFixed!BM18</f>
        <v>0</v>
      </c>
      <c r="BN18" s="6">
        <f>Outputs!BN18-OutputFixed!BN18</f>
        <v>0</v>
      </c>
      <c r="BO18" s="6">
        <f>Outputs!BO18-OutputFixed!BO18</f>
        <v>0</v>
      </c>
      <c r="BP18" s="6">
        <f>Outputs!BP18-OutputFixed!BP18</f>
        <v>0</v>
      </c>
      <c r="BQ18" s="6">
        <f>Outputs!BQ18-OutputFixed!BQ18</f>
        <v>0</v>
      </c>
      <c r="BR18" s="6">
        <f>Outputs!BR18-OutputFixed!BR18</f>
        <v>0</v>
      </c>
      <c r="BS18" s="1"/>
    </row>
    <row r="19" spans="1:71" x14ac:dyDescent="0.2">
      <c r="A19" s="1"/>
      <c r="B19" s="1"/>
      <c r="C19" s="1" t="s">
        <v>136</v>
      </c>
      <c r="D19" s="1" t="s">
        <v>4</v>
      </c>
      <c r="E19" s="1"/>
      <c r="F19" s="1"/>
      <c r="G19" s="19">
        <f>Outputs!G19-OutputFixed!G19</f>
        <v>0</v>
      </c>
      <c r="H19" s="19">
        <f>Outputs!H19-OutputFixed!H19</f>
        <v>-100</v>
      </c>
      <c r="I19" s="19">
        <f>Outputs!I19-OutputFixed!I19</f>
        <v>0</v>
      </c>
      <c r="J19" s="19">
        <f>Outputs!J19-OutputFixed!J19</f>
        <v>0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6">
        <f>Outputs!W19-OutputFixed!W19</f>
        <v>0</v>
      </c>
      <c r="X19" s="6">
        <f>Outputs!X19-OutputFixed!X19</f>
        <v>0</v>
      </c>
      <c r="Y19" s="6">
        <f>Outputs!Y19-OutputFixed!Y19</f>
        <v>0</v>
      </c>
      <c r="Z19" s="6">
        <f>Outputs!Z19-OutputFixed!Z19</f>
        <v>0</v>
      </c>
      <c r="AA19" s="6">
        <f>Outputs!AA19-OutputFixed!AA19</f>
        <v>0</v>
      </c>
      <c r="AB19" s="6">
        <f>Outputs!AB19-OutputFixed!AB19</f>
        <v>0</v>
      </c>
      <c r="AC19" s="6">
        <f>Outputs!AC19-OutputFixed!AC19</f>
        <v>0</v>
      </c>
      <c r="AD19" s="6">
        <f>Outputs!AD19-OutputFixed!AD19</f>
        <v>0</v>
      </c>
      <c r="AE19" s="6">
        <f>Outputs!AE19-OutputFixed!AE19</f>
        <v>0</v>
      </c>
      <c r="AF19" s="6">
        <f>Outputs!AF19-OutputFixed!AF19</f>
        <v>0</v>
      </c>
      <c r="AG19" s="6">
        <f>Outputs!AG19-OutputFixed!AG19</f>
        <v>0</v>
      </c>
      <c r="AH19" s="6">
        <f>Outputs!AH19-OutputFixed!AH19</f>
        <v>0</v>
      </c>
      <c r="AI19" s="6">
        <f>Outputs!AI19-OutputFixed!AI19</f>
        <v>-8.3333333333333144</v>
      </c>
      <c r="AJ19" s="6">
        <f>Outputs!AJ19-OutputFixed!AJ19</f>
        <v>-8.3333333333333144</v>
      </c>
      <c r="AK19" s="6">
        <f>Outputs!AK19-OutputFixed!AK19</f>
        <v>-8.3333333333333144</v>
      </c>
      <c r="AL19" s="6">
        <f>Outputs!AL19-OutputFixed!AL19</f>
        <v>-8.3333333333333144</v>
      </c>
      <c r="AM19" s="6">
        <f>Outputs!AM19-OutputFixed!AM19</f>
        <v>-8.3333333333333144</v>
      </c>
      <c r="AN19" s="6">
        <f>Outputs!AN19-OutputFixed!AN19</f>
        <v>-8.3333333333333144</v>
      </c>
      <c r="AO19" s="6">
        <f>Outputs!AO19-OutputFixed!AO19</f>
        <v>-8.3333333333333144</v>
      </c>
      <c r="AP19" s="6">
        <f>Outputs!AP19-OutputFixed!AP19</f>
        <v>-8.3333333333333144</v>
      </c>
      <c r="AQ19" s="6">
        <f>Outputs!AQ19-OutputFixed!AQ19</f>
        <v>-8.3333333333333144</v>
      </c>
      <c r="AR19" s="6">
        <f>Outputs!AR19-OutputFixed!AR19</f>
        <v>-8.3333333333333144</v>
      </c>
      <c r="AS19" s="6">
        <f>Outputs!AS19-OutputFixed!AS19</f>
        <v>-8.3333333333333144</v>
      </c>
      <c r="AT19" s="6">
        <f>Outputs!AT19-OutputFixed!AT19</f>
        <v>-8.3333333333333144</v>
      </c>
      <c r="AU19" s="6">
        <f>Outputs!AU19-OutputFixed!AU19</f>
        <v>0</v>
      </c>
      <c r="AV19" s="6">
        <f>Outputs!AV19-OutputFixed!AV19</f>
        <v>0</v>
      </c>
      <c r="AW19" s="6">
        <f>Outputs!AW19-OutputFixed!AW19</f>
        <v>0</v>
      </c>
      <c r="AX19" s="6">
        <f>Outputs!AX19-OutputFixed!AX19</f>
        <v>0</v>
      </c>
      <c r="AY19" s="6">
        <f>Outputs!AY19-OutputFixed!AY19</f>
        <v>0</v>
      </c>
      <c r="AZ19" s="6">
        <f>Outputs!AZ19-OutputFixed!AZ19</f>
        <v>0</v>
      </c>
      <c r="BA19" s="6">
        <f>Outputs!BA19-OutputFixed!BA19</f>
        <v>0</v>
      </c>
      <c r="BB19" s="6">
        <f>Outputs!BB19-OutputFixed!BB19</f>
        <v>0</v>
      </c>
      <c r="BC19" s="6">
        <f>Outputs!BC19-OutputFixed!BC19</f>
        <v>0</v>
      </c>
      <c r="BD19" s="6">
        <f>Outputs!BD19-OutputFixed!BD19</f>
        <v>0</v>
      </c>
      <c r="BE19" s="6">
        <f>Outputs!BE19-OutputFixed!BE19</f>
        <v>0</v>
      </c>
      <c r="BF19" s="6">
        <f>Outputs!BF19-OutputFixed!BF19</f>
        <v>0</v>
      </c>
      <c r="BG19" s="6">
        <f>Outputs!BG19-OutputFixed!BG19</f>
        <v>0</v>
      </c>
      <c r="BH19" s="6">
        <f>Outputs!BH19-OutputFixed!BH19</f>
        <v>0</v>
      </c>
      <c r="BI19" s="6">
        <f>Outputs!BI19-OutputFixed!BI19</f>
        <v>0</v>
      </c>
      <c r="BJ19" s="6">
        <f>Outputs!BJ19-OutputFixed!BJ19</f>
        <v>0</v>
      </c>
      <c r="BK19" s="6">
        <f>Outputs!BK19-OutputFixed!BK19</f>
        <v>0</v>
      </c>
      <c r="BL19" s="6">
        <f>Outputs!BL19-OutputFixed!BL19</f>
        <v>0</v>
      </c>
      <c r="BM19" s="6">
        <f>Outputs!BM19-OutputFixed!BM19</f>
        <v>0</v>
      </c>
      <c r="BN19" s="6">
        <f>Outputs!BN19-OutputFixed!BN19</f>
        <v>0</v>
      </c>
      <c r="BO19" s="6">
        <f>Outputs!BO19-OutputFixed!BO19</f>
        <v>0</v>
      </c>
      <c r="BP19" s="6">
        <f>Outputs!BP19-OutputFixed!BP19</f>
        <v>0</v>
      </c>
      <c r="BQ19" s="6">
        <f>Outputs!BQ19-OutputFixed!BQ19</f>
        <v>0</v>
      </c>
      <c r="BR19" s="6">
        <f>Outputs!BR19-OutputFixed!BR19</f>
        <v>0</v>
      </c>
      <c r="BS19" s="1"/>
    </row>
    <row r="20" spans="1:71" x14ac:dyDescent="0.2">
      <c r="A20" s="1"/>
      <c r="B20" s="1"/>
      <c r="C20" s="1" t="s">
        <v>135</v>
      </c>
      <c r="D20" s="1" t="s">
        <v>4</v>
      </c>
      <c r="E20" s="1"/>
      <c r="F20" s="1"/>
      <c r="G20" s="19">
        <f>Outputs!G20-OutputFixed!G20</f>
        <v>0</v>
      </c>
      <c r="H20" s="19">
        <f>Outputs!H20-OutputFixed!H20</f>
        <v>-100</v>
      </c>
      <c r="I20" s="19">
        <f>Outputs!I20-OutputFixed!I20</f>
        <v>0</v>
      </c>
      <c r="J20" s="19">
        <f>Outputs!J20-OutputFixed!J20</f>
        <v>0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6">
        <f>Outputs!W20-OutputFixed!W20</f>
        <v>0</v>
      </c>
      <c r="X20" s="6">
        <f>Outputs!X20-OutputFixed!X20</f>
        <v>0</v>
      </c>
      <c r="Y20" s="6">
        <f>Outputs!Y20-OutputFixed!Y20</f>
        <v>0</v>
      </c>
      <c r="Z20" s="6">
        <f>Outputs!Z20-OutputFixed!Z20</f>
        <v>0</v>
      </c>
      <c r="AA20" s="6">
        <f>Outputs!AA20-OutputFixed!AA20</f>
        <v>0</v>
      </c>
      <c r="AB20" s="6">
        <f>Outputs!AB20-OutputFixed!AB20</f>
        <v>0</v>
      </c>
      <c r="AC20" s="6">
        <f>Outputs!AC20-OutputFixed!AC20</f>
        <v>0</v>
      </c>
      <c r="AD20" s="6">
        <f>Outputs!AD20-OutputFixed!AD20</f>
        <v>0</v>
      </c>
      <c r="AE20" s="6">
        <f>Outputs!AE20-OutputFixed!AE20</f>
        <v>0</v>
      </c>
      <c r="AF20" s="6">
        <f>Outputs!AF20-OutputFixed!AF20</f>
        <v>0</v>
      </c>
      <c r="AG20" s="6">
        <f>Outputs!AG20-OutputFixed!AG20</f>
        <v>0</v>
      </c>
      <c r="AH20" s="6">
        <f>Outputs!AH20-OutputFixed!AH20</f>
        <v>0</v>
      </c>
      <c r="AI20" s="6">
        <f>Outputs!AI20-OutputFixed!AI20</f>
        <v>-8.3333333333333144</v>
      </c>
      <c r="AJ20" s="6">
        <f>Outputs!AJ20-OutputFixed!AJ20</f>
        <v>-8.3333333333333144</v>
      </c>
      <c r="AK20" s="6">
        <f>Outputs!AK20-OutputFixed!AK20</f>
        <v>-8.3333333333333144</v>
      </c>
      <c r="AL20" s="6">
        <f>Outputs!AL20-OutputFixed!AL20</f>
        <v>-8.3333333333333144</v>
      </c>
      <c r="AM20" s="6">
        <f>Outputs!AM20-OutputFixed!AM20</f>
        <v>-8.3333333333333144</v>
      </c>
      <c r="AN20" s="6">
        <f>Outputs!AN20-OutputFixed!AN20</f>
        <v>-8.3333333333333144</v>
      </c>
      <c r="AO20" s="6">
        <f>Outputs!AO20-OutputFixed!AO20</f>
        <v>-8.3333333333333144</v>
      </c>
      <c r="AP20" s="6">
        <f>Outputs!AP20-OutputFixed!AP20</f>
        <v>-8.3333333333333144</v>
      </c>
      <c r="AQ20" s="6">
        <f>Outputs!AQ20-OutputFixed!AQ20</f>
        <v>-8.3333333333333144</v>
      </c>
      <c r="AR20" s="6">
        <f>Outputs!AR20-OutputFixed!AR20</f>
        <v>-8.3333333333333144</v>
      </c>
      <c r="AS20" s="6">
        <f>Outputs!AS20-OutputFixed!AS20</f>
        <v>-8.3333333333333144</v>
      </c>
      <c r="AT20" s="6">
        <f>Outputs!AT20-OutputFixed!AT20</f>
        <v>-8.3333333333333144</v>
      </c>
      <c r="AU20" s="6">
        <f>Outputs!AU20-OutputFixed!AU20</f>
        <v>0</v>
      </c>
      <c r="AV20" s="6">
        <f>Outputs!AV20-OutputFixed!AV20</f>
        <v>0</v>
      </c>
      <c r="AW20" s="6">
        <f>Outputs!AW20-OutputFixed!AW20</f>
        <v>0</v>
      </c>
      <c r="AX20" s="6">
        <f>Outputs!AX20-OutputFixed!AX20</f>
        <v>0</v>
      </c>
      <c r="AY20" s="6">
        <f>Outputs!AY20-OutputFixed!AY20</f>
        <v>0</v>
      </c>
      <c r="AZ20" s="6">
        <f>Outputs!AZ20-OutputFixed!AZ20</f>
        <v>0</v>
      </c>
      <c r="BA20" s="6">
        <f>Outputs!BA20-OutputFixed!BA20</f>
        <v>0</v>
      </c>
      <c r="BB20" s="6">
        <f>Outputs!BB20-OutputFixed!BB20</f>
        <v>0</v>
      </c>
      <c r="BC20" s="6">
        <f>Outputs!BC20-OutputFixed!BC20</f>
        <v>0</v>
      </c>
      <c r="BD20" s="6">
        <f>Outputs!BD20-OutputFixed!BD20</f>
        <v>0</v>
      </c>
      <c r="BE20" s="6">
        <f>Outputs!BE20-OutputFixed!BE20</f>
        <v>0</v>
      </c>
      <c r="BF20" s="6">
        <f>Outputs!BF20-OutputFixed!BF20</f>
        <v>0</v>
      </c>
      <c r="BG20" s="6">
        <f>Outputs!BG20-OutputFixed!BG20</f>
        <v>0</v>
      </c>
      <c r="BH20" s="6">
        <f>Outputs!BH20-OutputFixed!BH20</f>
        <v>0</v>
      </c>
      <c r="BI20" s="6">
        <f>Outputs!BI20-OutputFixed!BI20</f>
        <v>0</v>
      </c>
      <c r="BJ20" s="6">
        <f>Outputs!BJ20-OutputFixed!BJ20</f>
        <v>0</v>
      </c>
      <c r="BK20" s="6">
        <f>Outputs!BK20-OutputFixed!BK20</f>
        <v>0</v>
      </c>
      <c r="BL20" s="6">
        <f>Outputs!BL20-OutputFixed!BL20</f>
        <v>0</v>
      </c>
      <c r="BM20" s="6">
        <f>Outputs!BM20-OutputFixed!BM20</f>
        <v>0</v>
      </c>
      <c r="BN20" s="6">
        <f>Outputs!BN20-OutputFixed!BN20</f>
        <v>0</v>
      </c>
      <c r="BO20" s="6">
        <f>Outputs!BO20-OutputFixed!BO20</f>
        <v>0</v>
      </c>
      <c r="BP20" s="6">
        <f>Outputs!BP20-OutputFixed!BP20</f>
        <v>0</v>
      </c>
      <c r="BQ20" s="6">
        <f>Outputs!BQ20-OutputFixed!BQ20</f>
        <v>0</v>
      </c>
      <c r="BR20" s="6">
        <f>Outputs!BR20-OutputFixed!BR20</f>
        <v>0</v>
      </c>
      <c r="BS20" s="1"/>
    </row>
    <row r="21" spans="1:71" x14ac:dyDescent="0.2">
      <c r="A21" s="1"/>
      <c r="B21" s="1"/>
      <c r="C21" s="1" t="s">
        <v>134</v>
      </c>
      <c r="D21" s="1" t="s">
        <v>4</v>
      </c>
      <c r="E21" s="1"/>
      <c r="F21" s="1"/>
      <c r="G21" s="19">
        <f>Outputs!G21-OutputFixed!G21</f>
        <v>0</v>
      </c>
      <c r="H21" s="19">
        <f>Outputs!H21-OutputFixed!H21</f>
        <v>-100</v>
      </c>
      <c r="I21" s="19">
        <f>Outputs!I21-OutputFixed!I21</f>
        <v>0</v>
      </c>
      <c r="J21" s="19">
        <f>Outputs!J21-OutputFixed!J21</f>
        <v>0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6">
        <f>Outputs!W21-OutputFixed!W21</f>
        <v>0</v>
      </c>
      <c r="X21" s="6">
        <f>Outputs!X21-OutputFixed!X21</f>
        <v>0</v>
      </c>
      <c r="Y21" s="6">
        <f>Outputs!Y21-OutputFixed!Y21</f>
        <v>0</v>
      </c>
      <c r="Z21" s="6">
        <f>Outputs!Z21-OutputFixed!Z21</f>
        <v>0</v>
      </c>
      <c r="AA21" s="6">
        <f>Outputs!AA21-OutputFixed!AA21</f>
        <v>0</v>
      </c>
      <c r="AB21" s="6">
        <f>Outputs!AB21-OutputFixed!AB21</f>
        <v>0</v>
      </c>
      <c r="AC21" s="6">
        <f>Outputs!AC21-OutputFixed!AC21</f>
        <v>0</v>
      </c>
      <c r="AD21" s="6">
        <f>Outputs!AD21-OutputFixed!AD21</f>
        <v>0</v>
      </c>
      <c r="AE21" s="6">
        <f>Outputs!AE21-OutputFixed!AE21</f>
        <v>0</v>
      </c>
      <c r="AF21" s="6">
        <f>Outputs!AF21-OutputFixed!AF21</f>
        <v>0</v>
      </c>
      <c r="AG21" s="6">
        <f>Outputs!AG21-OutputFixed!AG21</f>
        <v>0</v>
      </c>
      <c r="AH21" s="6">
        <f>Outputs!AH21-OutputFixed!AH21</f>
        <v>0</v>
      </c>
      <c r="AI21" s="6">
        <f>Outputs!AI21-OutputFixed!AI21</f>
        <v>-8.3333333333333144</v>
      </c>
      <c r="AJ21" s="6">
        <f>Outputs!AJ21-OutputFixed!AJ21</f>
        <v>-8.3333333333333144</v>
      </c>
      <c r="AK21" s="6">
        <f>Outputs!AK21-OutputFixed!AK21</f>
        <v>-8.3333333333333144</v>
      </c>
      <c r="AL21" s="6">
        <f>Outputs!AL21-OutputFixed!AL21</f>
        <v>-8.3333333333333144</v>
      </c>
      <c r="AM21" s="6">
        <f>Outputs!AM21-OutputFixed!AM21</f>
        <v>-8.3333333333333144</v>
      </c>
      <c r="AN21" s="6">
        <f>Outputs!AN21-OutputFixed!AN21</f>
        <v>-8.3333333333333144</v>
      </c>
      <c r="AO21" s="6">
        <f>Outputs!AO21-OutputFixed!AO21</f>
        <v>-8.3333333333333144</v>
      </c>
      <c r="AP21" s="6">
        <f>Outputs!AP21-OutputFixed!AP21</f>
        <v>-8.3333333333333144</v>
      </c>
      <c r="AQ21" s="6">
        <f>Outputs!AQ21-OutputFixed!AQ21</f>
        <v>-8.3333333333333144</v>
      </c>
      <c r="AR21" s="6">
        <f>Outputs!AR21-OutputFixed!AR21</f>
        <v>-8.3333333333333144</v>
      </c>
      <c r="AS21" s="6">
        <f>Outputs!AS21-OutputFixed!AS21</f>
        <v>-8.3333333333333144</v>
      </c>
      <c r="AT21" s="6">
        <f>Outputs!AT21-OutputFixed!AT21</f>
        <v>-8.3333333333333144</v>
      </c>
      <c r="AU21" s="6">
        <f>Outputs!AU21-OutputFixed!AU21</f>
        <v>0</v>
      </c>
      <c r="AV21" s="6">
        <f>Outputs!AV21-OutputFixed!AV21</f>
        <v>0</v>
      </c>
      <c r="AW21" s="6">
        <f>Outputs!AW21-OutputFixed!AW21</f>
        <v>0</v>
      </c>
      <c r="AX21" s="6">
        <f>Outputs!AX21-OutputFixed!AX21</f>
        <v>0</v>
      </c>
      <c r="AY21" s="6">
        <f>Outputs!AY21-OutputFixed!AY21</f>
        <v>0</v>
      </c>
      <c r="AZ21" s="6">
        <f>Outputs!AZ21-OutputFixed!AZ21</f>
        <v>0</v>
      </c>
      <c r="BA21" s="6">
        <f>Outputs!BA21-OutputFixed!BA21</f>
        <v>0</v>
      </c>
      <c r="BB21" s="6">
        <f>Outputs!BB21-OutputFixed!BB21</f>
        <v>0</v>
      </c>
      <c r="BC21" s="6">
        <f>Outputs!BC21-OutputFixed!BC21</f>
        <v>0</v>
      </c>
      <c r="BD21" s="6">
        <f>Outputs!BD21-OutputFixed!BD21</f>
        <v>0</v>
      </c>
      <c r="BE21" s="6">
        <f>Outputs!BE21-OutputFixed!BE21</f>
        <v>0</v>
      </c>
      <c r="BF21" s="6">
        <f>Outputs!BF21-OutputFixed!BF21</f>
        <v>0</v>
      </c>
      <c r="BG21" s="6">
        <f>Outputs!BG21-OutputFixed!BG21</f>
        <v>0</v>
      </c>
      <c r="BH21" s="6">
        <f>Outputs!BH21-OutputFixed!BH21</f>
        <v>0</v>
      </c>
      <c r="BI21" s="6">
        <f>Outputs!BI21-OutputFixed!BI21</f>
        <v>0</v>
      </c>
      <c r="BJ21" s="6">
        <f>Outputs!BJ21-OutputFixed!BJ21</f>
        <v>0</v>
      </c>
      <c r="BK21" s="6">
        <f>Outputs!BK21-OutputFixed!BK21</f>
        <v>0</v>
      </c>
      <c r="BL21" s="6">
        <f>Outputs!BL21-OutputFixed!BL21</f>
        <v>0</v>
      </c>
      <c r="BM21" s="6">
        <f>Outputs!BM21-OutputFixed!BM21</f>
        <v>0</v>
      </c>
      <c r="BN21" s="6">
        <f>Outputs!BN21-OutputFixed!BN21</f>
        <v>0</v>
      </c>
      <c r="BO21" s="6">
        <f>Outputs!BO21-OutputFixed!BO21</f>
        <v>0</v>
      </c>
      <c r="BP21" s="6">
        <f>Outputs!BP21-OutputFixed!BP21</f>
        <v>0</v>
      </c>
      <c r="BQ21" s="6">
        <f>Outputs!BQ21-OutputFixed!BQ21</f>
        <v>0</v>
      </c>
      <c r="BR21" s="6">
        <f>Outputs!BR21-OutputFixed!BR21</f>
        <v>0</v>
      </c>
      <c r="BS21" s="1"/>
    </row>
    <row r="22" spans="1:71" x14ac:dyDescent="0.2">
      <c r="A22" s="1"/>
      <c r="B22" s="1"/>
      <c r="C22" s="1" t="s">
        <v>133</v>
      </c>
      <c r="D22" s="1" t="s">
        <v>4</v>
      </c>
      <c r="E22" s="1"/>
      <c r="F22" s="1"/>
      <c r="G22" s="19">
        <f>Outputs!G22-OutputFixed!G22</f>
        <v>0</v>
      </c>
      <c r="H22" s="19">
        <f>Outputs!H22-OutputFixed!H22</f>
        <v>-100</v>
      </c>
      <c r="I22" s="19">
        <f>Outputs!I22-OutputFixed!I22</f>
        <v>0</v>
      </c>
      <c r="J22" s="19">
        <f>Outputs!J22-OutputFixed!J22</f>
        <v>0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6">
        <f>Outputs!W22-OutputFixed!W22</f>
        <v>0</v>
      </c>
      <c r="X22" s="6">
        <f>Outputs!X22-OutputFixed!X22</f>
        <v>0</v>
      </c>
      <c r="Y22" s="6">
        <f>Outputs!Y22-OutputFixed!Y22</f>
        <v>0</v>
      </c>
      <c r="Z22" s="6">
        <f>Outputs!Z22-OutputFixed!Z22</f>
        <v>0</v>
      </c>
      <c r="AA22" s="6">
        <f>Outputs!AA22-OutputFixed!AA22</f>
        <v>0</v>
      </c>
      <c r="AB22" s="6">
        <f>Outputs!AB22-OutputFixed!AB22</f>
        <v>0</v>
      </c>
      <c r="AC22" s="6">
        <f>Outputs!AC22-OutputFixed!AC22</f>
        <v>0</v>
      </c>
      <c r="AD22" s="6">
        <f>Outputs!AD22-OutputFixed!AD22</f>
        <v>0</v>
      </c>
      <c r="AE22" s="6">
        <f>Outputs!AE22-OutputFixed!AE22</f>
        <v>0</v>
      </c>
      <c r="AF22" s="6">
        <f>Outputs!AF22-OutputFixed!AF22</f>
        <v>0</v>
      </c>
      <c r="AG22" s="6">
        <f>Outputs!AG22-OutputFixed!AG22</f>
        <v>0</v>
      </c>
      <c r="AH22" s="6">
        <f>Outputs!AH22-OutputFixed!AH22</f>
        <v>0</v>
      </c>
      <c r="AI22" s="6">
        <f>Outputs!AI22-OutputFixed!AI22</f>
        <v>-8.3333333333333144</v>
      </c>
      <c r="AJ22" s="6">
        <f>Outputs!AJ22-OutputFixed!AJ22</f>
        <v>-8.3333333333333144</v>
      </c>
      <c r="AK22" s="6">
        <f>Outputs!AK22-OutputFixed!AK22</f>
        <v>-8.3333333333333144</v>
      </c>
      <c r="AL22" s="6">
        <f>Outputs!AL22-OutputFixed!AL22</f>
        <v>-8.3333333333333144</v>
      </c>
      <c r="AM22" s="6">
        <f>Outputs!AM22-OutputFixed!AM22</f>
        <v>-8.3333333333333144</v>
      </c>
      <c r="AN22" s="6">
        <f>Outputs!AN22-OutputFixed!AN22</f>
        <v>-8.3333333333333144</v>
      </c>
      <c r="AO22" s="6">
        <f>Outputs!AO22-OutputFixed!AO22</f>
        <v>-8.3333333333333144</v>
      </c>
      <c r="AP22" s="6">
        <f>Outputs!AP22-OutputFixed!AP22</f>
        <v>-8.3333333333333144</v>
      </c>
      <c r="AQ22" s="6">
        <f>Outputs!AQ22-OutputFixed!AQ22</f>
        <v>-8.3333333333333144</v>
      </c>
      <c r="AR22" s="6">
        <f>Outputs!AR22-OutputFixed!AR22</f>
        <v>-8.3333333333333144</v>
      </c>
      <c r="AS22" s="6">
        <f>Outputs!AS22-OutputFixed!AS22</f>
        <v>-8.3333333333333144</v>
      </c>
      <c r="AT22" s="6">
        <f>Outputs!AT22-OutputFixed!AT22</f>
        <v>-8.3333333333333144</v>
      </c>
      <c r="AU22" s="6">
        <f>Outputs!AU22-OutputFixed!AU22</f>
        <v>0</v>
      </c>
      <c r="AV22" s="6">
        <f>Outputs!AV22-OutputFixed!AV22</f>
        <v>0</v>
      </c>
      <c r="AW22" s="6">
        <f>Outputs!AW22-OutputFixed!AW22</f>
        <v>0</v>
      </c>
      <c r="AX22" s="6">
        <f>Outputs!AX22-OutputFixed!AX22</f>
        <v>0</v>
      </c>
      <c r="AY22" s="6">
        <f>Outputs!AY22-OutputFixed!AY22</f>
        <v>0</v>
      </c>
      <c r="AZ22" s="6">
        <f>Outputs!AZ22-OutputFixed!AZ22</f>
        <v>0</v>
      </c>
      <c r="BA22" s="6">
        <f>Outputs!BA22-OutputFixed!BA22</f>
        <v>0</v>
      </c>
      <c r="BB22" s="6">
        <f>Outputs!BB22-OutputFixed!BB22</f>
        <v>0</v>
      </c>
      <c r="BC22" s="6">
        <f>Outputs!BC22-OutputFixed!BC22</f>
        <v>0</v>
      </c>
      <c r="BD22" s="6">
        <f>Outputs!BD22-OutputFixed!BD22</f>
        <v>0</v>
      </c>
      <c r="BE22" s="6">
        <f>Outputs!BE22-OutputFixed!BE22</f>
        <v>0</v>
      </c>
      <c r="BF22" s="6">
        <f>Outputs!BF22-OutputFixed!BF22</f>
        <v>0</v>
      </c>
      <c r="BG22" s="6">
        <f>Outputs!BG22-OutputFixed!BG22</f>
        <v>0</v>
      </c>
      <c r="BH22" s="6">
        <f>Outputs!BH22-OutputFixed!BH22</f>
        <v>0</v>
      </c>
      <c r="BI22" s="6">
        <f>Outputs!BI22-OutputFixed!BI22</f>
        <v>0</v>
      </c>
      <c r="BJ22" s="6">
        <f>Outputs!BJ22-OutputFixed!BJ22</f>
        <v>0</v>
      </c>
      <c r="BK22" s="6">
        <f>Outputs!BK22-OutputFixed!BK22</f>
        <v>0</v>
      </c>
      <c r="BL22" s="6">
        <f>Outputs!BL22-OutputFixed!BL22</f>
        <v>0</v>
      </c>
      <c r="BM22" s="6">
        <f>Outputs!BM22-OutputFixed!BM22</f>
        <v>0</v>
      </c>
      <c r="BN22" s="6">
        <f>Outputs!BN22-OutputFixed!BN22</f>
        <v>0</v>
      </c>
      <c r="BO22" s="6">
        <f>Outputs!BO22-OutputFixed!BO22</f>
        <v>0</v>
      </c>
      <c r="BP22" s="6">
        <f>Outputs!BP22-OutputFixed!BP22</f>
        <v>0</v>
      </c>
      <c r="BQ22" s="6">
        <f>Outputs!BQ22-OutputFixed!BQ22</f>
        <v>0</v>
      </c>
      <c r="BR22" s="6">
        <f>Outputs!BR22-OutputFixed!BR22</f>
        <v>0</v>
      </c>
      <c r="BS22" s="1"/>
    </row>
    <row r="23" spans="1:71" x14ac:dyDescent="0.2">
      <c r="A23" s="1"/>
      <c r="B23" s="1"/>
      <c r="C23" s="27" t="s">
        <v>132</v>
      </c>
      <c r="D23" s="1" t="s">
        <v>4</v>
      </c>
      <c r="E23" s="1"/>
      <c r="F23" s="1"/>
      <c r="G23" s="17">
        <f>Outputs!G23-OutputFixed!G23</f>
        <v>0</v>
      </c>
      <c r="H23" s="17">
        <f>Outputs!H23-OutputFixed!H23</f>
        <v>1500</v>
      </c>
      <c r="I23" s="17">
        <f>Outputs!I23-OutputFixed!I23</f>
        <v>0</v>
      </c>
      <c r="J23" s="17">
        <f>Outputs!J23-OutputFixed!J23</f>
        <v>0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7">
        <f>Outputs!W23-OutputFixed!W23</f>
        <v>0</v>
      </c>
      <c r="X23" s="17">
        <f>Outputs!X23-OutputFixed!X23</f>
        <v>0</v>
      </c>
      <c r="Y23" s="17">
        <f>Outputs!Y23-OutputFixed!Y23</f>
        <v>0</v>
      </c>
      <c r="Z23" s="17">
        <f>Outputs!Z23-OutputFixed!Z23</f>
        <v>0</v>
      </c>
      <c r="AA23" s="17">
        <f>Outputs!AA23-OutputFixed!AA23</f>
        <v>0</v>
      </c>
      <c r="AB23" s="17">
        <f>Outputs!AB23-OutputFixed!AB23</f>
        <v>0</v>
      </c>
      <c r="AC23" s="17">
        <f>Outputs!AC23-OutputFixed!AC23</f>
        <v>0</v>
      </c>
      <c r="AD23" s="17">
        <f>Outputs!AD23-OutputFixed!AD23</f>
        <v>0</v>
      </c>
      <c r="AE23" s="17">
        <f>Outputs!AE23-OutputFixed!AE23</f>
        <v>0</v>
      </c>
      <c r="AF23" s="17">
        <f>Outputs!AF23-OutputFixed!AF23</f>
        <v>0</v>
      </c>
      <c r="AG23" s="17">
        <f>Outputs!AG23-OutputFixed!AG23</f>
        <v>0</v>
      </c>
      <c r="AH23" s="17">
        <f>Outputs!AH23-OutputFixed!AH23</f>
        <v>0</v>
      </c>
      <c r="AI23" s="17">
        <f>Outputs!AI23-OutputFixed!AI23</f>
        <v>125.00000000000091</v>
      </c>
      <c r="AJ23" s="17">
        <f>Outputs!AJ23-OutputFixed!AJ23</f>
        <v>125.00000000000091</v>
      </c>
      <c r="AK23" s="17">
        <f>Outputs!AK23-OutputFixed!AK23</f>
        <v>125.00000000000091</v>
      </c>
      <c r="AL23" s="17">
        <f>Outputs!AL23-OutputFixed!AL23</f>
        <v>125.00000000000091</v>
      </c>
      <c r="AM23" s="17">
        <f>Outputs!AM23-OutputFixed!AM23</f>
        <v>125.00000000000091</v>
      </c>
      <c r="AN23" s="17">
        <f>Outputs!AN23-OutputFixed!AN23</f>
        <v>125.00000000000091</v>
      </c>
      <c r="AO23" s="17">
        <f>Outputs!AO23-OutputFixed!AO23</f>
        <v>125.00000000000091</v>
      </c>
      <c r="AP23" s="17">
        <f>Outputs!AP23-OutputFixed!AP23</f>
        <v>125.00000000000091</v>
      </c>
      <c r="AQ23" s="17">
        <f>Outputs!AQ23-OutputFixed!AQ23</f>
        <v>125.00000000000091</v>
      </c>
      <c r="AR23" s="17">
        <f>Outputs!AR23-OutputFixed!AR23</f>
        <v>125.00000000000091</v>
      </c>
      <c r="AS23" s="17">
        <f>Outputs!AS23-OutputFixed!AS23</f>
        <v>125.00000000000091</v>
      </c>
      <c r="AT23" s="17">
        <f>Outputs!AT23-OutputFixed!AT23</f>
        <v>125.00000000000091</v>
      </c>
      <c r="AU23" s="17">
        <f>Outputs!AU23-OutputFixed!AU23</f>
        <v>0</v>
      </c>
      <c r="AV23" s="17">
        <f>Outputs!AV23-OutputFixed!AV23</f>
        <v>0</v>
      </c>
      <c r="AW23" s="17">
        <f>Outputs!AW23-OutputFixed!AW23</f>
        <v>0</v>
      </c>
      <c r="AX23" s="17">
        <f>Outputs!AX23-OutputFixed!AX23</f>
        <v>0</v>
      </c>
      <c r="AY23" s="17">
        <f>Outputs!AY23-OutputFixed!AY23</f>
        <v>0</v>
      </c>
      <c r="AZ23" s="17">
        <f>Outputs!AZ23-OutputFixed!AZ23</f>
        <v>0</v>
      </c>
      <c r="BA23" s="17">
        <f>Outputs!BA23-OutputFixed!BA23</f>
        <v>0</v>
      </c>
      <c r="BB23" s="17">
        <f>Outputs!BB23-OutputFixed!BB23</f>
        <v>0</v>
      </c>
      <c r="BC23" s="17">
        <f>Outputs!BC23-OutputFixed!BC23</f>
        <v>0</v>
      </c>
      <c r="BD23" s="17">
        <f>Outputs!BD23-OutputFixed!BD23</f>
        <v>0</v>
      </c>
      <c r="BE23" s="17">
        <f>Outputs!BE23-OutputFixed!BE23</f>
        <v>0</v>
      </c>
      <c r="BF23" s="17">
        <f>Outputs!BF23-OutputFixed!BF23</f>
        <v>0</v>
      </c>
      <c r="BG23" s="17">
        <f>Outputs!BG23-OutputFixed!BG23</f>
        <v>0</v>
      </c>
      <c r="BH23" s="17">
        <f>Outputs!BH23-OutputFixed!BH23</f>
        <v>0</v>
      </c>
      <c r="BI23" s="17">
        <f>Outputs!BI23-OutputFixed!BI23</f>
        <v>0</v>
      </c>
      <c r="BJ23" s="17">
        <f>Outputs!BJ23-OutputFixed!BJ23</f>
        <v>0</v>
      </c>
      <c r="BK23" s="17">
        <f>Outputs!BK23-OutputFixed!BK23</f>
        <v>0</v>
      </c>
      <c r="BL23" s="17">
        <f>Outputs!BL23-OutputFixed!BL23</f>
        <v>0</v>
      </c>
      <c r="BM23" s="17">
        <f>Outputs!BM23-OutputFixed!BM23</f>
        <v>0</v>
      </c>
      <c r="BN23" s="17">
        <f>Outputs!BN23-OutputFixed!BN23</f>
        <v>0</v>
      </c>
      <c r="BO23" s="17">
        <f>Outputs!BO23-OutputFixed!BO23</f>
        <v>0</v>
      </c>
      <c r="BP23" s="17">
        <f>Outputs!BP23-OutputFixed!BP23</f>
        <v>0</v>
      </c>
      <c r="BQ23" s="17">
        <f>Outputs!BQ23-OutputFixed!BQ23</f>
        <v>0</v>
      </c>
      <c r="BR23" s="17">
        <f>Outputs!BR23-OutputFixed!BR23</f>
        <v>0</v>
      </c>
      <c r="BS23" s="1"/>
    </row>
    <row r="24" spans="1:71" x14ac:dyDescent="0.2">
      <c r="A24" s="1"/>
      <c r="B24" s="1"/>
      <c r="C24" s="27" t="s">
        <v>131</v>
      </c>
      <c r="D24" s="1" t="s">
        <v>0</v>
      </c>
      <c r="E24" s="1"/>
      <c r="F24" s="1"/>
      <c r="G24" s="35">
        <f>Outputs!G24-OutputFixed!G24</f>
        <v>0</v>
      </c>
      <c r="H24" s="35">
        <f>Outputs!H24-OutputFixed!H24</f>
        <v>0</v>
      </c>
      <c r="I24" s="35">
        <f>Outputs!I24-OutputFixed!I24</f>
        <v>0</v>
      </c>
      <c r="J24" s="35">
        <f>Outputs!J24-OutputFixed!J24</f>
        <v>0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35">
        <f>Outputs!W24-OutputFixed!W24</f>
        <v>0</v>
      </c>
      <c r="X24" s="35">
        <f>Outputs!X24-OutputFixed!X24</f>
        <v>0</v>
      </c>
      <c r="Y24" s="35">
        <f>Outputs!Y24-OutputFixed!Y24</f>
        <v>0</v>
      </c>
      <c r="Z24" s="35">
        <f>Outputs!Z24-OutputFixed!Z24</f>
        <v>0</v>
      </c>
      <c r="AA24" s="35">
        <f>Outputs!AA24-OutputFixed!AA24</f>
        <v>0</v>
      </c>
      <c r="AB24" s="35">
        <f>Outputs!AB24-OutputFixed!AB24</f>
        <v>0</v>
      </c>
      <c r="AC24" s="35">
        <f>Outputs!AC24-OutputFixed!AC24</f>
        <v>0</v>
      </c>
      <c r="AD24" s="35">
        <f>Outputs!AD24-OutputFixed!AD24</f>
        <v>0</v>
      </c>
      <c r="AE24" s="35">
        <f>Outputs!AE24-OutputFixed!AE24</f>
        <v>0</v>
      </c>
      <c r="AF24" s="35">
        <f>Outputs!AF24-OutputFixed!AF24</f>
        <v>0</v>
      </c>
      <c r="AG24" s="35">
        <f>Outputs!AG24-OutputFixed!AG24</f>
        <v>0</v>
      </c>
      <c r="AH24" s="35">
        <f>Outputs!AH24-OutputFixed!AH24</f>
        <v>0</v>
      </c>
      <c r="AI24" s="35">
        <f>Outputs!AI24-OutputFixed!AI24</f>
        <v>0</v>
      </c>
      <c r="AJ24" s="35">
        <f>Outputs!AJ24-OutputFixed!AJ24</f>
        <v>0</v>
      </c>
      <c r="AK24" s="35">
        <f>Outputs!AK24-OutputFixed!AK24</f>
        <v>0</v>
      </c>
      <c r="AL24" s="35">
        <f>Outputs!AL24-OutputFixed!AL24</f>
        <v>0</v>
      </c>
      <c r="AM24" s="35">
        <f>Outputs!AM24-OutputFixed!AM24</f>
        <v>0</v>
      </c>
      <c r="AN24" s="35">
        <f>Outputs!AN24-OutputFixed!AN24</f>
        <v>0</v>
      </c>
      <c r="AO24" s="35">
        <f>Outputs!AO24-OutputFixed!AO24</f>
        <v>0</v>
      </c>
      <c r="AP24" s="35">
        <f>Outputs!AP24-OutputFixed!AP24</f>
        <v>0</v>
      </c>
      <c r="AQ24" s="35">
        <f>Outputs!AQ24-OutputFixed!AQ24</f>
        <v>0</v>
      </c>
      <c r="AR24" s="35">
        <f>Outputs!AR24-OutputFixed!AR24</f>
        <v>0</v>
      </c>
      <c r="AS24" s="35">
        <f>Outputs!AS24-OutputFixed!AS24</f>
        <v>0</v>
      </c>
      <c r="AT24" s="35">
        <f>Outputs!AT24-OutputFixed!AT24</f>
        <v>0</v>
      </c>
      <c r="AU24" s="35">
        <f>Outputs!AU24-OutputFixed!AU24</f>
        <v>0</v>
      </c>
      <c r="AV24" s="35">
        <f>Outputs!AV24-OutputFixed!AV24</f>
        <v>0</v>
      </c>
      <c r="AW24" s="35">
        <f>Outputs!AW24-OutputFixed!AW24</f>
        <v>0</v>
      </c>
      <c r="AX24" s="35">
        <f>Outputs!AX24-OutputFixed!AX24</f>
        <v>0</v>
      </c>
      <c r="AY24" s="35">
        <f>Outputs!AY24-OutputFixed!AY24</f>
        <v>0</v>
      </c>
      <c r="AZ24" s="35">
        <f>Outputs!AZ24-OutputFixed!AZ24</f>
        <v>0</v>
      </c>
      <c r="BA24" s="35">
        <f>Outputs!BA24-OutputFixed!BA24</f>
        <v>0</v>
      </c>
      <c r="BB24" s="35">
        <f>Outputs!BB24-OutputFixed!BB24</f>
        <v>0</v>
      </c>
      <c r="BC24" s="35">
        <f>Outputs!BC24-OutputFixed!BC24</f>
        <v>0</v>
      </c>
      <c r="BD24" s="35">
        <f>Outputs!BD24-OutputFixed!BD24</f>
        <v>0</v>
      </c>
      <c r="BE24" s="35">
        <f>Outputs!BE24-OutputFixed!BE24</f>
        <v>0</v>
      </c>
      <c r="BF24" s="35">
        <f>Outputs!BF24-OutputFixed!BF24</f>
        <v>0</v>
      </c>
      <c r="BG24" s="35">
        <f>Outputs!BG24-OutputFixed!BG24</f>
        <v>0</v>
      </c>
      <c r="BH24" s="35">
        <f>Outputs!BH24-OutputFixed!BH24</f>
        <v>0</v>
      </c>
      <c r="BI24" s="35">
        <f>Outputs!BI24-OutputFixed!BI24</f>
        <v>0</v>
      </c>
      <c r="BJ24" s="35">
        <f>Outputs!BJ24-OutputFixed!BJ24</f>
        <v>0</v>
      </c>
      <c r="BK24" s="35">
        <f>Outputs!BK24-OutputFixed!BK24</f>
        <v>0</v>
      </c>
      <c r="BL24" s="35">
        <f>Outputs!BL24-OutputFixed!BL24</f>
        <v>0</v>
      </c>
      <c r="BM24" s="35">
        <f>Outputs!BM24-OutputFixed!BM24</f>
        <v>0</v>
      </c>
      <c r="BN24" s="35">
        <f>Outputs!BN24-OutputFixed!BN24</f>
        <v>0</v>
      </c>
      <c r="BO24" s="35">
        <f>Outputs!BO24-OutputFixed!BO24</f>
        <v>0</v>
      </c>
      <c r="BP24" s="35">
        <f>Outputs!BP24-OutputFixed!BP24</f>
        <v>0</v>
      </c>
      <c r="BQ24" s="35">
        <f>Outputs!BQ24-OutputFixed!BQ24</f>
        <v>0</v>
      </c>
      <c r="BR24" s="35">
        <f>Outputs!BR24-OutputFixed!BR24</f>
        <v>0</v>
      </c>
      <c r="BS24" s="1"/>
    </row>
    <row r="25" spans="1:7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</row>
    <row r="26" spans="1:71" x14ac:dyDescent="0.2">
      <c r="A26" s="1"/>
      <c r="B26" s="1"/>
      <c r="C26" s="1" t="s">
        <v>130</v>
      </c>
      <c r="D26" s="1" t="s">
        <v>4</v>
      </c>
      <c r="E26" s="1"/>
      <c r="F26" s="1"/>
      <c r="G26" s="19">
        <f>Outputs!G26-OutputFixed!G26</f>
        <v>0</v>
      </c>
      <c r="H26" s="19">
        <f>Outputs!H26-OutputFixed!H26</f>
        <v>-19.999999999999659</v>
      </c>
      <c r="I26" s="19">
        <f>Outputs!I26-OutputFixed!I26</f>
        <v>0</v>
      </c>
      <c r="J26" s="19">
        <f>Outputs!J26-OutputFixed!J26</f>
        <v>0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6">
        <f>Outputs!W26-OutputFixed!W26</f>
        <v>0</v>
      </c>
      <c r="X26" s="6">
        <f>Outputs!X26-OutputFixed!X26</f>
        <v>0</v>
      </c>
      <c r="Y26" s="6">
        <f>Outputs!Y26-OutputFixed!Y26</f>
        <v>0</v>
      </c>
      <c r="Z26" s="6">
        <f>Outputs!Z26-OutputFixed!Z26</f>
        <v>0</v>
      </c>
      <c r="AA26" s="6">
        <f>Outputs!AA26-OutputFixed!AA26</f>
        <v>0</v>
      </c>
      <c r="AB26" s="6">
        <f>Outputs!AB26-OutputFixed!AB26</f>
        <v>0</v>
      </c>
      <c r="AC26" s="6">
        <f>Outputs!AC26-OutputFixed!AC26</f>
        <v>0</v>
      </c>
      <c r="AD26" s="6">
        <f>Outputs!AD26-OutputFixed!AD26</f>
        <v>0</v>
      </c>
      <c r="AE26" s="6">
        <f>Outputs!AE26-OutputFixed!AE26</f>
        <v>0</v>
      </c>
      <c r="AF26" s="6">
        <f>Outputs!AF26-OutputFixed!AF26</f>
        <v>0</v>
      </c>
      <c r="AG26" s="6">
        <f>Outputs!AG26-OutputFixed!AG26</f>
        <v>0</v>
      </c>
      <c r="AH26" s="6">
        <f>Outputs!AH26-OutputFixed!AH26</f>
        <v>0</v>
      </c>
      <c r="AI26" s="6">
        <f>Outputs!AI26-OutputFixed!AI26</f>
        <v>-1.6666666666666572</v>
      </c>
      <c r="AJ26" s="6">
        <f>Outputs!AJ26-OutputFixed!AJ26</f>
        <v>-1.6666666666666572</v>
      </c>
      <c r="AK26" s="6">
        <f>Outputs!AK26-OutputFixed!AK26</f>
        <v>-1.6666666666666572</v>
      </c>
      <c r="AL26" s="6">
        <f>Outputs!AL26-OutputFixed!AL26</f>
        <v>-1.6666666666666572</v>
      </c>
      <c r="AM26" s="6">
        <f>Outputs!AM26-OutputFixed!AM26</f>
        <v>-1.6666666666666572</v>
      </c>
      <c r="AN26" s="6">
        <f>Outputs!AN26-OutputFixed!AN26</f>
        <v>-1.6666666666666572</v>
      </c>
      <c r="AO26" s="6">
        <f>Outputs!AO26-OutputFixed!AO26</f>
        <v>-1.6666666666666572</v>
      </c>
      <c r="AP26" s="6">
        <f>Outputs!AP26-OutputFixed!AP26</f>
        <v>-1.6666666666666572</v>
      </c>
      <c r="AQ26" s="6">
        <f>Outputs!AQ26-OutputFixed!AQ26</f>
        <v>-1.6666666666666572</v>
      </c>
      <c r="AR26" s="6">
        <f>Outputs!AR26-OutputFixed!AR26</f>
        <v>-1.6666666666666572</v>
      </c>
      <c r="AS26" s="6">
        <f>Outputs!AS26-OutputFixed!AS26</f>
        <v>-1.6666666666666572</v>
      </c>
      <c r="AT26" s="6">
        <f>Outputs!AT26-OutputFixed!AT26</f>
        <v>-1.6666666666666572</v>
      </c>
      <c r="AU26" s="6">
        <f>Outputs!AU26-OutputFixed!AU26</f>
        <v>0</v>
      </c>
      <c r="AV26" s="6">
        <f>Outputs!AV26-OutputFixed!AV26</f>
        <v>0</v>
      </c>
      <c r="AW26" s="6">
        <f>Outputs!AW26-OutputFixed!AW26</f>
        <v>0</v>
      </c>
      <c r="AX26" s="6">
        <f>Outputs!AX26-OutputFixed!AX26</f>
        <v>0</v>
      </c>
      <c r="AY26" s="6">
        <f>Outputs!AY26-OutputFixed!AY26</f>
        <v>0</v>
      </c>
      <c r="AZ26" s="6">
        <f>Outputs!AZ26-OutputFixed!AZ26</f>
        <v>0</v>
      </c>
      <c r="BA26" s="6">
        <f>Outputs!BA26-OutputFixed!BA26</f>
        <v>0</v>
      </c>
      <c r="BB26" s="6">
        <f>Outputs!BB26-OutputFixed!BB26</f>
        <v>0</v>
      </c>
      <c r="BC26" s="6">
        <f>Outputs!BC26-OutputFixed!BC26</f>
        <v>0</v>
      </c>
      <c r="BD26" s="6">
        <f>Outputs!BD26-OutputFixed!BD26</f>
        <v>0</v>
      </c>
      <c r="BE26" s="6">
        <f>Outputs!BE26-OutputFixed!BE26</f>
        <v>0</v>
      </c>
      <c r="BF26" s="6">
        <f>Outputs!BF26-OutputFixed!BF26</f>
        <v>0</v>
      </c>
      <c r="BG26" s="6">
        <f>Outputs!BG26-OutputFixed!BG26</f>
        <v>0</v>
      </c>
      <c r="BH26" s="6">
        <f>Outputs!BH26-OutputFixed!BH26</f>
        <v>0</v>
      </c>
      <c r="BI26" s="6">
        <f>Outputs!BI26-OutputFixed!BI26</f>
        <v>0</v>
      </c>
      <c r="BJ26" s="6">
        <f>Outputs!BJ26-OutputFixed!BJ26</f>
        <v>0</v>
      </c>
      <c r="BK26" s="6">
        <f>Outputs!BK26-OutputFixed!BK26</f>
        <v>0</v>
      </c>
      <c r="BL26" s="6">
        <f>Outputs!BL26-OutputFixed!BL26</f>
        <v>0</v>
      </c>
      <c r="BM26" s="6">
        <f>Outputs!BM26-OutputFixed!BM26</f>
        <v>0</v>
      </c>
      <c r="BN26" s="6">
        <f>Outputs!BN26-OutputFixed!BN26</f>
        <v>0</v>
      </c>
      <c r="BO26" s="6">
        <f>Outputs!BO26-OutputFixed!BO26</f>
        <v>0</v>
      </c>
      <c r="BP26" s="6">
        <f>Outputs!BP26-OutputFixed!BP26</f>
        <v>0</v>
      </c>
      <c r="BQ26" s="6">
        <f>Outputs!BQ26-OutputFixed!BQ26</f>
        <v>0</v>
      </c>
      <c r="BR26" s="6">
        <f>Outputs!BR26-OutputFixed!BR26</f>
        <v>0</v>
      </c>
      <c r="BS26" s="1"/>
    </row>
    <row r="27" spans="1:71" x14ac:dyDescent="0.2">
      <c r="A27" s="1"/>
      <c r="B27" s="1"/>
      <c r="C27" s="1" t="s">
        <v>19</v>
      </c>
      <c r="D27" s="1" t="s">
        <v>4</v>
      </c>
      <c r="E27" s="1"/>
      <c r="F27" s="1"/>
      <c r="G27" s="19">
        <f>Outputs!G27-OutputFixed!G27</f>
        <v>0</v>
      </c>
      <c r="H27" s="19">
        <f>Outputs!H27-OutputFixed!H27</f>
        <v>-39.999999999999318</v>
      </c>
      <c r="I27" s="19">
        <f>Outputs!I27-OutputFixed!I27</f>
        <v>0</v>
      </c>
      <c r="J27" s="19">
        <f>Outputs!J27-OutputFixed!J27</f>
        <v>0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6">
        <f>Outputs!W27-OutputFixed!W27</f>
        <v>0</v>
      </c>
      <c r="X27" s="6">
        <f>Outputs!X27-OutputFixed!X27</f>
        <v>0</v>
      </c>
      <c r="Y27" s="6">
        <f>Outputs!Y27-OutputFixed!Y27</f>
        <v>0</v>
      </c>
      <c r="Z27" s="6">
        <f>Outputs!Z27-OutputFixed!Z27</f>
        <v>0</v>
      </c>
      <c r="AA27" s="6">
        <f>Outputs!AA27-OutputFixed!AA27</f>
        <v>0</v>
      </c>
      <c r="AB27" s="6">
        <f>Outputs!AB27-OutputFixed!AB27</f>
        <v>0</v>
      </c>
      <c r="AC27" s="6">
        <f>Outputs!AC27-OutputFixed!AC27</f>
        <v>0</v>
      </c>
      <c r="AD27" s="6">
        <f>Outputs!AD27-OutputFixed!AD27</f>
        <v>0</v>
      </c>
      <c r="AE27" s="6">
        <f>Outputs!AE27-OutputFixed!AE27</f>
        <v>0</v>
      </c>
      <c r="AF27" s="6">
        <f>Outputs!AF27-OutputFixed!AF27</f>
        <v>0</v>
      </c>
      <c r="AG27" s="6">
        <f>Outputs!AG27-OutputFixed!AG27</f>
        <v>0</v>
      </c>
      <c r="AH27" s="6">
        <f>Outputs!AH27-OutputFixed!AH27</f>
        <v>0</v>
      </c>
      <c r="AI27" s="6">
        <f>Outputs!AI27-OutputFixed!AI27</f>
        <v>-3.3333333333333144</v>
      </c>
      <c r="AJ27" s="6">
        <f>Outputs!AJ27-OutputFixed!AJ27</f>
        <v>-3.3333333333333144</v>
      </c>
      <c r="AK27" s="6">
        <f>Outputs!AK27-OutputFixed!AK27</f>
        <v>-3.3333333333333144</v>
      </c>
      <c r="AL27" s="6">
        <f>Outputs!AL27-OutputFixed!AL27</f>
        <v>-3.3333333333333144</v>
      </c>
      <c r="AM27" s="6">
        <f>Outputs!AM27-OutputFixed!AM27</f>
        <v>-3.3333333333333144</v>
      </c>
      <c r="AN27" s="6">
        <f>Outputs!AN27-OutputFixed!AN27</f>
        <v>-3.3333333333333144</v>
      </c>
      <c r="AO27" s="6">
        <f>Outputs!AO27-OutputFixed!AO27</f>
        <v>-3.3333333333333144</v>
      </c>
      <c r="AP27" s="6">
        <f>Outputs!AP27-OutputFixed!AP27</f>
        <v>-3.3333333333333144</v>
      </c>
      <c r="AQ27" s="6">
        <f>Outputs!AQ27-OutputFixed!AQ27</f>
        <v>-3.3333333333333144</v>
      </c>
      <c r="AR27" s="6">
        <f>Outputs!AR27-OutputFixed!AR27</f>
        <v>-3.3333333333333144</v>
      </c>
      <c r="AS27" s="6">
        <f>Outputs!AS27-OutputFixed!AS27</f>
        <v>-3.3333333333333144</v>
      </c>
      <c r="AT27" s="6">
        <f>Outputs!AT27-OutputFixed!AT27</f>
        <v>-3.3333333333333144</v>
      </c>
      <c r="AU27" s="6">
        <f>Outputs!AU27-OutputFixed!AU27</f>
        <v>0</v>
      </c>
      <c r="AV27" s="6">
        <f>Outputs!AV27-OutputFixed!AV27</f>
        <v>0</v>
      </c>
      <c r="AW27" s="6">
        <f>Outputs!AW27-OutputFixed!AW27</f>
        <v>0</v>
      </c>
      <c r="AX27" s="6">
        <f>Outputs!AX27-OutputFixed!AX27</f>
        <v>0</v>
      </c>
      <c r="AY27" s="6">
        <f>Outputs!AY27-OutputFixed!AY27</f>
        <v>0</v>
      </c>
      <c r="AZ27" s="6">
        <f>Outputs!AZ27-OutputFixed!AZ27</f>
        <v>0</v>
      </c>
      <c r="BA27" s="6">
        <f>Outputs!BA27-OutputFixed!BA27</f>
        <v>0</v>
      </c>
      <c r="BB27" s="6">
        <f>Outputs!BB27-OutputFixed!BB27</f>
        <v>0</v>
      </c>
      <c r="BC27" s="6">
        <f>Outputs!BC27-OutputFixed!BC27</f>
        <v>0</v>
      </c>
      <c r="BD27" s="6">
        <f>Outputs!BD27-OutputFixed!BD27</f>
        <v>0</v>
      </c>
      <c r="BE27" s="6">
        <f>Outputs!BE27-OutputFixed!BE27</f>
        <v>0</v>
      </c>
      <c r="BF27" s="6">
        <f>Outputs!BF27-OutputFixed!BF27</f>
        <v>0</v>
      </c>
      <c r="BG27" s="6">
        <f>Outputs!BG27-OutputFixed!BG27</f>
        <v>0</v>
      </c>
      <c r="BH27" s="6">
        <f>Outputs!BH27-OutputFixed!BH27</f>
        <v>0</v>
      </c>
      <c r="BI27" s="6">
        <f>Outputs!BI27-OutputFixed!BI27</f>
        <v>0</v>
      </c>
      <c r="BJ27" s="6">
        <f>Outputs!BJ27-OutputFixed!BJ27</f>
        <v>0</v>
      </c>
      <c r="BK27" s="6">
        <f>Outputs!BK27-OutputFixed!BK27</f>
        <v>0</v>
      </c>
      <c r="BL27" s="6">
        <f>Outputs!BL27-OutputFixed!BL27</f>
        <v>0</v>
      </c>
      <c r="BM27" s="6">
        <f>Outputs!BM27-OutputFixed!BM27</f>
        <v>0</v>
      </c>
      <c r="BN27" s="6">
        <f>Outputs!BN27-OutputFixed!BN27</f>
        <v>0</v>
      </c>
      <c r="BO27" s="6">
        <f>Outputs!BO27-OutputFixed!BO27</f>
        <v>0</v>
      </c>
      <c r="BP27" s="6">
        <f>Outputs!BP27-OutputFixed!BP27</f>
        <v>0</v>
      </c>
      <c r="BQ27" s="6">
        <f>Outputs!BQ27-OutputFixed!BQ27</f>
        <v>0</v>
      </c>
      <c r="BR27" s="6">
        <f>Outputs!BR27-OutputFixed!BR27</f>
        <v>0</v>
      </c>
      <c r="BS27" s="1"/>
    </row>
    <row r="28" spans="1:71" x14ac:dyDescent="0.2">
      <c r="A28" s="1"/>
      <c r="B28" s="1"/>
      <c r="C28" s="1" t="s">
        <v>18</v>
      </c>
      <c r="D28" s="1" t="s">
        <v>4</v>
      </c>
      <c r="E28" s="1"/>
      <c r="F28" s="1"/>
      <c r="G28" s="19">
        <f>Outputs!G28-OutputFixed!G28</f>
        <v>0</v>
      </c>
      <c r="H28" s="19">
        <f>Outputs!H28-OutputFixed!H28</f>
        <v>-59.999999999999545</v>
      </c>
      <c r="I28" s="19">
        <f>Outputs!I28-OutputFixed!I28</f>
        <v>0</v>
      </c>
      <c r="J28" s="19">
        <f>Outputs!J28-OutputFixed!J28</f>
        <v>0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6">
        <f>Outputs!W28-OutputFixed!W28</f>
        <v>0</v>
      </c>
      <c r="X28" s="6">
        <f>Outputs!X28-OutputFixed!X28</f>
        <v>0</v>
      </c>
      <c r="Y28" s="6">
        <f>Outputs!Y28-OutputFixed!Y28</f>
        <v>0</v>
      </c>
      <c r="Z28" s="6">
        <f>Outputs!Z28-OutputFixed!Z28</f>
        <v>0</v>
      </c>
      <c r="AA28" s="6">
        <f>Outputs!AA28-OutputFixed!AA28</f>
        <v>0</v>
      </c>
      <c r="AB28" s="6">
        <f>Outputs!AB28-OutputFixed!AB28</f>
        <v>0</v>
      </c>
      <c r="AC28" s="6">
        <f>Outputs!AC28-OutputFixed!AC28</f>
        <v>0</v>
      </c>
      <c r="AD28" s="6">
        <f>Outputs!AD28-OutputFixed!AD28</f>
        <v>0</v>
      </c>
      <c r="AE28" s="6">
        <f>Outputs!AE28-OutputFixed!AE28</f>
        <v>0</v>
      </c>
      <c r="AF28" s="6">
        <f>Outputs!AF28-OutputFixed!AF28</f>
        <v>0</v>
      </c>
      <c r="AG28" s="6">
        <f>Outputs!AG28-OutputFixed!AG28</f>
        <v>0</v>
      </c>
      <c r="AH28" s="6">
        <f>Outputs!AH28-OutputFixed!AH28</f>
        <v>0</v>
      </c>
      <c r="AI28" s="6">
        <f>Outputs!AI28-OutputFixed!AI28</f>
        <v>-4.9999999999999716</v>
      </c>
      <c r="AJ28" s="6">
        <f>Outputs!AJ28-OutputFixed!AJ28</f>
        <v>-4.9999999999999716</v>
      </c>
      <c r="AK28" s="6">
        <f>Outputs!AK28-OutputFixed!AK28</f>
        <v>-4.9999999999999716</v>
      </c>
      <c r="AL28" s="6">
        <f>Outputs!AL28-OutputFixed!AL28</f>
        <v>-4.9999999999999716</v>
      </c>
      <c r="AM28" s="6">
        <f>Outputs!AM28-OutputFixed!AM28</f>
        <v>-4.9999999999999716</v>
      </c>
      <c r="AN28" s="6">
        <f>Outputs!AN28-OutputFixed!AN28</f>
        <v>-4.9999999999999716</v>
      </c>
      <c r="AO28" s="6">
        <f>Outputs!AO28-OutputFixed!AO28</f>
        <v>-4.9999999999999716</v>
      </c>
      <c r="AP28" s="6">
        <f>Outputs!AP28-OutputFixed!AP28</f>
        <v>-4.9999999999999716</v>
      </c>
      <c r="AQ28" s="6">
        <f>Outputs!AQ28-OutputFixed!AQ28</f>
        <v>-4.9999999999999716</v>
      </c>
      <c r="AR28" s="6">
        <f>Outputs!AR28-OutputFixed!AR28</f>
        <v>-4.9999999999999716</v>
      </c>
      <c r="AS28" s="6">
        <f>Outputs!AS28-OutputFixed!AS28</f>
        <v>-4.9999999999999716</v>
      </c>
      <c r="AT28" s="6">
        <f>Outputs!AT28-OutputFixed!AT28</f>
        <v>-4.9999999999999716</v>
      </c>
      <c r="AU28" s="6">
        <f>Outputs!AU28-OutputFixed!AU28</f>
        <v>0</v>
      </c>
      <c r="AV28" s="6">
        <f>Outputs!AV28-OutputFixed!AV28</f>
        <v>0</v>
      </c>
      <c r="AW28" s="6">
        <f>Outputs!AW28-OutputFixed!AW28</f>
        <v>0</v>
      </c>
      <c r="AX28" s="6">
        <f>Outputs!AX28-OutputFixed!AX28</f>
        <v>0</v>
      </c>
      <c r="AY28" s="6">
        <f>Outputs!AY28-OutputFixed!AY28</f>
        <v>0</v>
      </c>
      <c r="AZ28" s="6">
        <f>Outputs!AZ28-OutputFixed!AZ28</f>
        <v>0</v>
      </c>
      <c r="BA28" s="6">
        <f>Outputs!BA28-OutputFixed!BA28</f>
        <v>0</v>
      </c>
      <c r="BB28" s="6">
        <f>Outputs!BB28-OutputFixed!BB28</f>
        <v>0</v>
      </c>
      <c r="BC28" s="6">
        <f>Outputs!BC28-OutputFixed!BC28</f>
        <v>0</v>
      </c>
      <c r="BD28" s="6">
        <f>Outputs!BD28-OutputFixed!BD28</f>
        <v>0</v>
      </c>
      <c r="BE28" s="6">
        <f>Outputs!BE28-OutputFixed!BE28</f>
        <v>0</v>
      </c>
      <c r="BF28" s="6">
        <f>Outputs!BF28-OutputFixed!BF28</f>
        <v>0</v>
      </c>
      <c r="BG28" s="6">
        <f>Outputs!BG28-OutputFixed!BG28</f>
        <v>0</v>
      </c>
      <c r="BH28" s="6">
        <f>Outputs!BH28-OutputFixed!BH28</f>
        <v>0</v>
      </c>
      <c r="BI28" s="6">
        <f>Outputs!BI28-OutputFixed!BI28</f>
        <v>0</v>
      </c>
      <c r="BJ28" s="6">
        <f>Outputs!BJ28-OutputFixed!BJ28</f>
        <v>0</v>
      </c>
      <c r="BK28" s="6">
        <f>Outputs!BK28-OutputFixed!BK28</f>
        <v>0</v>
      </c>
      <c r="BL28" s="6">
        <f>Outputs!BL28-OutputFixed!BL28</f>
        <v>0</v>
      </c>
      <c r="BM28" s="6">
        <f>Outputs!BM28-OutputFixed!BM28</f>
        <v>0</v>
      </c>
      <c r="BN28" s="6">
        <f>Outputs!BN28-OutputFixed!BN28</f>
        <v>0</v>
      </c>
      <c r="BO28" s="6">
        <f>Outputs!BO28-OutputFixed!BO28</f>
        <v>0</v>
      </c>
      <c r="BP28" s="6">
        <f>Outputs!BP28-OutputFixed!BP28</f>
        <v>0</v>
      </c>
      <c r="BQ28" s="6">
        <f>Outputs!BQ28-OutputFixed!BQ28</f>
        <v>0</v>
      </c>
      <c r="BR28" s="6">
        <f>Outputs!BR28-OutputFixed!BR28</f>
        <v>0</v>
      </c>
      <c r="BS28" s="1"/>
    </row>
    <row r="29" spans="1:71" x14ac:dyDescent="0.2">
      <c r="A29" s="1"/>
      <c r="B29" s="1"/>
      <c r="C29" s="1" t="s">
        <v>16</v>
      </c>
      <c r="D29" s="1" t="s">
        <v>4</v>
      </c>
      <c r="E29" s="1"/>
      <c r="F29" s="1"/>
      <c r="G29" s="19">
        <f>Outputs!G29-OutputFixed!G29</f>
        <v>0</v>
      </c>
      <c r="H29" s="19">
        <f>Outputs!H29-OutputFixed!H29</f>
        <v>0</v>
      </c>
      <c r="I29" s="19">
        <f>Outputs!I29-OutputFixed!I29</f>
        <v>0</v>
      </c>
      <c r="J29" s="19">
        <f>Outputs!J29-OutputFixed!J29</f>
        <v>0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6">
        <f>Outputs!W29-OutputFixed!W29</f>
        <v>0</v>
      </c>
      <c r="X29" s="6">
        <f>Outputs!X29-OutputFixed!X29</f>
        <v>0</v>
      </c>
      <c r="Y29" s="6">
        <f>Outputs!Y29-OutputFixed!Y29</f>
        <v>0</v>
      </c>
      <c r="Z29" s="6">
        <f>Outputs!Z29-OutputFixed!Z29</f>
        <v>0</v>
      </c>
      <c r="AA29" s="6">
        <f>Outputs!AA29-OutputFixed!AA29</f>
        <v>0</v>
      </c>
      <c r="AB29" s="6">
        <f>Outputs!AB29-OutputFixed!AB29</f>
        <v>0</v>
      </c>
      <c r="AC29" s="6">
        <f>Outputs!AC29-OutputFixed!AC29</f>
        <v>0</v>
      </c>
      <c r="AD29" s="6">
        <f>Outputs!AD29-OutputFixed!AD29</f>
        <v>0</v>
      </c>
      <c r="AE29" s="6">
        <f>Outputs!AE29-OutputFixed!AE29</f>
        <v>0</v>
      </c>
      <c r="AF29" s="6">
        <f>Outputs!AF29-OutputFixed!AF29</f>
        <v>0</v>
      </c>
      <c r="AG29" s="6">
        <f>Outputs!AG29-OutputFixed!AG29</f>
        <v>0</v>
      </c>
      <c r="AH29" s="6">
        <f>Outputs!AH29-OutputFixed!AH29</f>
        <v>0</v>
      </c>
      <c r="AI29" s="6">
        <f>Outputs!AI29-OutputFixed!AI29</f>
        <v>0</v>
      </c>
      <c r="AJ29" s="6">
        <f>Outputs!AJ29-OutputFixed!AJ29</f>
        <v>0</v>
      </c>
      <c r="AK29" s="6">
        <f>Outputs!AK29-OutputFixed!AK29</f>
        <v>0</v>
      </c>
      <c r="AL29" s="6">
        <f>Outputs!AL29-OutputFixed!AL29</f>
        <v>0</v>
      </c>
      <c r="AM29" s="6">
        <f>Outputs!AM29-OutputFixed!AM29</f>
        <v>0</v>
      </c>
      <c r="AN29" s="6">
        <f>Outputs!AN29-OutputFixed!AN29</f>
        <v>0</v>
      </c>
      <c r="AO29" s="6">
        <f>Outputs!AO29-OutputFixed!AO29</f>
        <v>0</v>
      </c>
      <c r="AP29" s="6">
        <f>Outputs!AP29-OutputFixed!AP29</f>
        <v>0</v>
      </c>
      <c r="AQ29" s="6">
        <f>Outputs!AQ29-OutputFixed!AQ29</f>
        <v>0</v>
      </c>
      <c r="AR29" s="6">
        <f>Outputs!AR29-OutputFixed!AR29</f>
        <v>0</v>
      </c>
      <c r="AS29" s="6">
        <f>Outputs!AS29-OutputFixed!AS29</f>
        <v>0</v>
      </c>
      <c r="AT29" s="6">
        <f>Outputs!AT29-OutputFixed!AT29</f>
        <v>0</v>
      </c>
      <c r="AU29" s="6">
        <f>Outputs!AU29-OutputFixed!AU29</f>
        <v>0</v>
      </c>
      <c r="AV29" s="6">
        <f>Outputs!AV29-OutputFixed!AV29</f>
        <v>0</v>
      </c>
      <c r="AW29" s="6">
        <f>Outputs!AW29-OutputFixed!AW29</f>
        <v>0</v>
      </c>
      <c r="AX29" s="6">
        <f>Outputs!AX29-OutputFixed!AX29</f>
        <v>0</v>
      </c>
      <c r="AY29" s="6">
        <f>Outputs!AY29-OutputFixed!AY29</f>
        <v>0</v>
      </c>
      <c r="AZ29" s="6">
        <f>Outputs!AZ29-OutputFixed!AZ29</f>
        <v>0</v>
      </c>
      <c r="BA29" s="6">
        <f>Outputs!BA29-OutputFixed!BA29</f>
        <v>0</v>
      </c>
      <c r="BB29" s="6">
        <f>Outputs!BB29-OutputFixed!BB29</f>
        <v>0</v>
      </c>
      <c r="BC29" s="6">
        <f>Outputs!BC29-OutputFixed!BC29</f>
        <v>0</v>
      </c>
      <c r="BD29" s="6">
        <f>Outputs!BD29-OutputFixed!BD29</f>
        <v>0</v>
      </c>
      <c r="BE29" s="6">
        <f>Outputs!BE29-OutputFixed!BE29</f>
        <v>0</v>
      </c>
      <c r="BF29" s="6">
        <f>Outputs!BF29-OutputFixed!BF29</f>
        <v>0</v>
      </c>
      <c r="BG29" s="6">
        <f>Outputs!BG29-OutputFixed!BG29</f>
        <v>0</v>
      </c>
      <c r="BH29" s="6">
        <f>Outputs!BH29-OutputFixed!BH29</f>
        <v>0</v>
      </c>
      <c r="BI29" s="6">
        <f>Outputs!BI29-OutputFixed!BI29</f>
        <v>0</v>
      </c>
      <c r="BJ29" s="6">
        <f>Outputs!BJ29-OutputFixed!BJ29</f>
        <v>0</v>
      </c>
      <c r="BK29" s="6">
        <f>Outputs!BK29-OutputFixed!BK29</f>
        <v>0</v>
      </c>
      <c r="BL29" s="6">
        <f>Outputs!BL29-OutputFixed!BL29</f>
        <v>0</v>
      </c>
      <c r="BM29" s="6">
        <f>Outputs!BM29-OutputFixed!BM29</f>
        <v>0</v>
      </c>
      <c r="BN29" s="6">
        <f>Outputs!BN29-OutputFixed!BN29</f>
        <v>0</v>
      </c>
      <c r="BO29" s="6">
        <f>Outputs!BO29-OutputFixed!BO29</f>
        <v>0</v>
      </c>
      <c r="BP29" s="6">
        <f>Outputs!BP29-OutputFixed!BP29</f>
        <v>0</v>
      </c>
      <c r="BQ29" s="6">
        <f>Outputs!BQ29-OutputFixed!BQ29</f>
        <v>0</v>
      </c>
      <c r="BR29" s="6">
        <f>Outputs!BR29-OutputFixed!BR29</f>
        <v>0</v>
      </c>
      <c r="BS29" s="1"/>
    </row>
    <row r="30" spans="1:71" x14ac:dyDescent="0.2">
      <c r="A30" s="1"/>
      <c r="B30" s="1"/>
      <c r="C30" s="1" t="s">
        <v>15</v>
      </c>
      <c r="D30" s="1" t="s">
        <v>4</v>
      </c>
      <c r="E30" s="1"/>
      <c r="F30" s="1"/>
      <c r="G30" s="19">
        <f>Outputs!G30-OutputFixed!G30</f>
        <v>0</v>
      </c>
      <c r="H30" s="19">
        <f>Outputs!H30-OutputFixed!H30</f>
        <v>0</v>
      </c>
      <c r="I30" s="19">
        <f>Outputs!I30-OutputFixed!I30</f>
        <v>0</v>
      </c>
      <c r="J30" s="19">
        <f>Outputs!J30-OutputFixed!J30</f>
        <v>0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6">
        <f>Outputs!W30-OutputFixed!W30</f>
        <v>0</v>
      </c>
      <c r="X30" s="6">
        <f>Outputs!X30-OutputFixed!X30</f>
        <v>0</v>
      </c>
      <c r="Y30" s="6">
        <f>Outputs!Y30-OutputFixed!Y30</f>
        <v>0</v>
      </c>
      <c r="Z30" s="6">
        <f>Outputs!Z30-OutputFixed!Z30</f>
        <v>0</v>
      </c>
      <c r="AA30" s="6">
        <f>Outputs!AA30-OutputFixed!AA30</f>
        <v>0</v>
      </c>
      <c r="AB30" s="6">
        <f>Outputs!AB30-OutputFixed!AB30</f>
        <v>0</v>
      </c>
      <c r="AC30" s="6">
        <f>Outputs!AC30-OutputFixed!AC30</f>
        <v>0</v>
      </c>
      <c r="AD30" s="6">
        <f>Outputs!AD30-OutputFixed!AD30</f>
        <v>0</v>
      </c>
      <c r="AE30" s="6">
        <f>Outputs!AE30-OutputFixed!AE30</f>
        <v>0</v>
      </c>
      <c r="AF30" s="6">
        <f>Outputs!AF30-OutputFixed!AF30</f>
        <v>0</v>
      </c>
      <c r="AG30" s="6">
        <f>Outputs!AG30-OutputFixed!AG30</f>
        <v>0</v>
      </c>
      <c r="AH30" s="6">
        <f>Outputs!AH30-OutputFixed!AH30</f>
        <v>0</v>
      </c>
      <c r="AI30" s="6">
        <f>Outputs!AI30-OutputFixed!AI30</f>
        <v>0</v>
      </c>
      <c r="AJ30" s="6">
        <f>Outputs!AJ30-OutputFixed!AJ30</f>
        <v>0</v>
      </c>
      <c r="AK30" s="6">
        <f>Outputs!AK30-OutputFixed!AK30</f>
        <v>0</v>
      </c>
      <c r="AL30" s="6">
        <f>Outputs!AL30-OutputFixed!AL30</f>
        <v>0</v>
      </c>
      <c r="AM30" s="6">
        <f>Outputs!AM30-OutputFixed!AM30</f>
        <v>0</v>
      </c>
      <c r="AN30" s="6">
        <f>Outputs!AN30-OutputFixed!AN30</f>
        <v>0</v>
      </c>
      <c r="AO30" s="6">
        <f>Outputs!AO30-OutputFixed!AO30</f>
        <v>0</v>
      </c>
      <c r="AP30" s="6">
        <f>Outputs!AP30-OutputFixed!AP30</f>
        <v>0</v>
      </c>
      <c r="AQ30" s="6">
        <f>Outputs!AQ30-OutputFixed!AQ30</f>
        <v>0</v>
      </c>
      <c r="AR30" s="6">
        <f>Outputs!AR30-OutputFixed!AR30</f>
        <v>0</v>
      </c>
      <c r="AS30" s="6">
        <f>Outputs!AS30-OutputFixed!AS30</f>
        <v>0</v>
      </c>
      <c r="AT30" s="6">
        <f>Outputs!AT30-OutputFixed!AT30</f>
        <v>0</v>
      </c>
      <c r="AU30" s="6">
        <f>Outputs!AU30-OutputFixed!AU30</f>
        <v>0</v>
      </c>
      <c r="AV30" s="6">
        <f>Outputs!AV30-OutputFixed!AV30</f>
        <v>0</v>
      </c>
      <c r="AW30" s="6">
        <f>Outputs!AW30-OutputFixed!AW30</f>
        <v>0</v>
      </c>
      <c r="AX30" s="6">
        <f>Outputs!AX30-OutputFixed!AX30</f>
        <v>0</v>
      </c>
      <c r="AY30" s="6">
        <f>Outputs!AY30-OutputFixed!AY30</f>
        <v>0</v>
      </c>
      <c r="AZ30" s="6">
        <f>Outputs!AZ30-OutputFixed!AZ30</f>
        <v>0</v>
      </c>
      <c r="BA30" s="6">
        <f>Outputs!BA30-OutputFixed!BA30</f>
        <v>0</v>
      </c>
      <c r="BB30" s="6">
        <f>Outputs!BB30-OutputFixed!BB30</f>
        <v>0</v>
      </c>
      <c r="BC30" s="6">
        <f>Outputs!BC30-OutputFixed!BC30</f>
        <v>0</v>
      </c>
      <c r="BD30" s="6">
        <f>Outputs!BD30-OutputFixed!BD30</f>
        <v>0</v>
      </c>
      <c r="BE30" s="6">
        <f>Outputs!BE30-OutputFixed!BE30</f>
        <v>0</v>
      </c>
      <c r="BF30" s="6">
        <f>Outputs!BF30-OutputFixed!BF30</f>
        <v>0</v>
      </c>
      <c r="BG30" s="6">
        <f>Outputs!BG30-OutputFixed!BG30</f>
        <v>0</v>
      </c>
      <c r="BH30" s="6">
        <f>Outputs!BH30-OutputFixed!BH30</f>
        <v>0</v>
      </c>
      <c r="BI30" s="6">
        <f>Outputs!BI30-OutputFixed!BI30</f>
        <v>0</v>
      </c>
      <c r="BJ30" s="6">
        <f>Outputs!BJ30-OutputFixed!BJ30</f>
        <v>0</v>
      </c>
      <c r="BK30" s="6">
        <f>Outputs!BK30-OutputFixed!BK30</f>
        <v>0</v>
      </c>
      <c r="BL30" s="6">
        <f>Outputs!BL30-OutputFixed!BL30</f>
        <v>0</v>
      </c>
      <c r="BM30" s="6">
        <f>Outputs!BM30-OutputFixed!BM30</f>
        <v>0</v>
      </c>
      <c r="BN30" s="6">
        <f>Outputs!BN30-OutputFixed!BN30</f>
        <v>0</v>
      </c>
      <c r="BO30" s="6">
        <f>Outputs!BO30-OutputFixed!BO30</f>
        <v>0</v>
      </c>
      <c r="BP30" s="6">
        <f>Outputs!BP30-OutputFixed!BP30</f>
        <v>0</v>
      </c>
      <c r="BQ30" s="6">
        <f>Outputs!BQ30-OutputFixed!BQ30</f>
        <v>0</v>
      </c>
      <c r="BR30" s="6">
        <f>Outputs!BR30-OutputFixed!BR30</f>
        <v>0</v>
      </c>
      <c r="BS30" s="1"/>
    </row>
    <row r="31" spans="1:71" x14ac:dyDescent="0.2">
      <c r="A31" s="1"/>
      <c r="B31" s="1"/>
      <c r="C31" s="1" t="s">
        <v>77</v>
      </c>
      <c r="D31" s="1" t="s">
        <v>4</v>
      </c>
      <c r="E31" s="1"/>
      <c r="F31" s="1"/>
      <c r="G31" s="19">
        <f>Outputs!G31-OutputFixed!G31</f>
        <v>0</v>
      </c>
      <c r="H31" s="19">
        <f>Outputs!H31-OutputFixed!H31</f>
        <v>0</v>
      </c>
      <c r="I31" s="19">
        <f>Outputs!I31-OutputFixed!I31</f>
        <v>0</v>
      </c>
      <c r="J31" s="19">
        <f>Outputs!J31-OutputFixed!J31</f>
        <v>0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6">
        <f>Outputs!W31-OutputFixed!W31</f>
        <v>0</v>
      </c>
      <c r="X31" s="6">
        <f>Outputs!X31-OutputFixed!X31</f>
        <v>0</v>
      </c>
      <c r="Y31" s="6">
        <f>Outputs!Y31-OutputFixed!Y31</f>
        <v>0</v>
      </c>
      <c r="Z31" s="6">
        <f>Outputs!Z31-OutputFixed!Z31</f>
        <v>0</v>
      </c>
      <c r="AA31" s="6">
        <f>Outputs!AA31-OutputFixed!AA31</f>
        <v>0</v>
      </c>
      <c r="AB31" s="6">
        <f>Outputs!AB31-OutputFixed!AB31</f>
        <v>0</v>
      </c>
      <c r="AC31" s="6">
        <f>Outputs!AC31-OutputFixed!AC31</f>
        <v>0</v>
      </c>
      <c r="AD31" s="6">
        <f>Outputs!AD31-OutputFixed!AD31</f>
        <v>0</v>
      </c>
      <c r="AE31" s="6">
        <f>Outputs!AE31-OutputFixed!AE31</f>
        <v>0</v>
      </c>
      <c r="AF31" s="6">
        <f>Outputs!AF31-OutputFixed!AF31</f>
        <v>0</v>
      </c>
      <c r="AG31" s="6">
        <f>Outputs!AG31-OutputFixed!AG31</f>
        <v>0</v>
      </c>
      <c r="AH31" s="6">
        <f>Outputs!AH31-OutputFixed!AH31</f>
        <v>0</v>
      </c>
      <c r="AI31" s="6">
        <f>Outputs!AI31-OutputFixed!AI31</f>
        <v>0</v>
      </c>
      <c r="AJ31" s="6">
        <f>Outputs!AJ31-OutputFixed!AJ31</f>
        <v>0</v>
      </c>
      <c r="AK31" s="6">
        <f>Outputs!AK31-OutputFixed!AK31</f>
        <v>0</v>
      </c>
      <c r="AL31" s="6">
        <f>Outputs!AL31-OutputFixed!AL31</f>
        <v>0</v>
      </c>
      <c r="AM31" s="6">
        <f>Outputs!AM31-OutputFixed!AM31</f>
        <v>0</v>
      </c>
      <c r="AN31" s="6">
        <f>Outputs!AN31-OutputFixed!AN31</f>
        <v>0</v>
      </c>
      <c r="AO31" s="6">
        <f>Outputs!AO31-OutputFixed!AO31</f>
        <v>0</v>
      </c>
      <c r="AP31" s="6">
        <f>Outputs!AP31-OutputFixed!AP31</f>
        <v>0</v>
      </c>
      <c r="AQ31" s="6">
        <f>Outputs!AQ31-OutputFixed!AQ31</f>
        <v>0</v>
      </c>
      <c r="AR31" s="6">
        <f>Outputs!AR31-OutputFixed!AR31</f>
        <v>0</v>
      </c>
      <c r="AS31" s="6">
        <f>Outputs!AS31-OutputFixed!AS31</f>
        <v>0</v>
      </c>
      <c r="AT31" s="6">
        <f>Outputs!AT31-OutputFixed!AT31</f>
        <v>0</v>
      </c>
      <c r="AU31" s="6">
        <f>Outputs!AU31-OutputFixed!AU31</f>
        <v>0</v>
      </c>
      <c r="AV31" s="6">
        <f>Outputs!AV31-OutputFixed!AV31</f>
        <v>0</v>
      </c>
      <c r="AW31" s="6">
        <f>Outputs!AW31-OutputFixed!AW31</f>
        <v>0</v>
      </c>
      <c r="AX31" s="6">
        <f>Outputs!AX31-OutputFixed!AX31</f>
        <v>0</v>
      </c>
      <c r="AY31" s="6">
        <f>Outputs!AY31-OutputFixed!AY31</f>
        <v>0</v>
      </c>
      <c r="AZ31" s="6">
        <f>Outputs!AZ31-OutputFixed!AZ31</f>
        <v>0</v>
      </c>
      <c r="BA31" s="6">
        <f>Outputs!BA31-OutputFixed!BA31</f>
        <v>0</v>
      </c>
      <c r="BB31" s="6">
        <f>Outputs!BB31-OutputFixed!BB31</f>
        <v>0</v>
      </c>
      <c r="BC31" s="6">
        <f>Outputs!BC31-OutputFixed!BC31</f>
        <v>0</v>
      </c>
      <c r="BD31" s="6">
        <f>Outputs!BD31-OutputFixed!BD31</f>
        <v>0</v>
      </c>
      <c r="BE31" s="6">
        <f>Outputs!BE31-OutputFixed!BE31</f>
        <v>0</v>
      </c>
      <c r="BF31" s="6">
        <f>Outputs!BF31-OutputFixed!BF31</f>
        <v>0</v>
      </c>
      <c r="BG31" s="6">
        <f>Outputs!BG31-OutputFixed!BG31</f>
        <v>0</v>
      </c>
      <c r="BH31" s="6">
        <f>Outputs!BH31-OutputFixed!BH31</f>
        <v>0</v>
      </c>
      <c r="BI31" s="6">
        <f>Outputs!BI31-OutputFixed!BI31</f>
        <v>0</v>
      </c>
      <c r="BJ31" s="6">
        <f>Outputs!BJ31-OutputFixed!BJ31</f>
        <v>0</v>
      </c>
      <c r="BK31" s="6">
        <f>Outputs!BK31-OutputFixed!BK31</f>
        <v>0</v>
      </c>
      <c r="BL31" s="6">
        <f>Outputs!BL31-OutputFixed!BL31</f>
        <v>0</v>
      </c>
      <c r="BM31" s="6">
        <f>Outputs!BM31-OutputFixed!BM31</f>
        <v>0</v>
      </c>
      <c r="BN31" s="6">
        <f>Outputs!BN31-OutputFixed!BN31</f>
        <v>0</v>
      </c>
      <c r="BO31" s="6">
        <f>Outputs!BO31-OutputFixed!BO31</f>
        <v>0</v>
      </c>
      <c r="BP31" s="6">
        <f>Outputs!BP31-OutputFixed!BP31</f>
        <v>0</v>
      </c>
      <c r="BQ31" s="6">
        <f>Outputs!BQ31-OutputFixed!BQ31</f>
        <v>0</v>
      </c>
      <c r="BR31" s="6">
        <f>Outputs!BR31-OutputFixed!BR31</f>
        <v>0</v>
      </c>
      <c r="BS31" s="1"/>
    </row>
    <row r="32" spans="1:71" x14ac:dyDescent="0.2">
      <c r="A32" s="1"/>
      <c r="B32" s="1"/>
      <c r="C32" s="27" t="s">
        <v>129</v>
      </c>
      <c r="D32" s="1" t="s">
        <v>4</v>
      </c>
      <c r="E32" s="1"/>
      <c r="F32" s="1"/>
      <c r="G32" s="17">
        <f>Outputs!G32-OutputFixed!G32</f>
        <v>0</v>
      </c>
      <c r="H32" s="17">
        <f>Outputs!H32-OutputFixed!H32</f>
        <v>1380</v>
      </c>
      <c r="I32" s="17">
        <f>Outputs!I32-OutputFixed!I32</f>
        <v>0</v>
      </c>
      <c r="J32" s="17">
        <f>Outputs!J32-OutputFixed!J32</f>
        <v>0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7">
        <f>Outputs!W32-OutputFixed!W32</f>
        <v>0</v>
      </c>
      <c r="X32" s="17">
        <f>Outputs!X32-OutputFixed!X32</f>
        <v>0</v>
      </c>
      <c r="Y32" s="17">
        <f>Outputs!Y32-OutputFixed!Y32</f>
        <v>0</v>
      </c>
      <c r="Z32" s="17">
        <f>Outputs!Z32-OutputFixed!Z32</f>
        <v>0</v>
      </c>
      <c r="AA32" s="17">
        <f>Outputs!AA32-OutputFixed!AA32</f>
        <v>0</v>
      </c>
      <c r="AB32" s="17">
        <f>Outputs!AB32-OutputFixed!AB32</f>
        <v>0</v>
      </c>
      <c r="AC32" s="17">
        <f>Outputs!AC32-OutputFixed!AC32</f>
        <v>0</v>
      </c>
      <c r="AD32" s="17">
        <f>Outputs!AD32-OutputFixed!AD32</f>
        <v>0</v>
      </c>
      <c r="AE32" s="17">
        <f>Outputs!AE32-OutputFixed!AE32</f>
        <v>0</v>
      </c>
      <c r="AF32" s="17">
        <f>Outputs!AF32-OutputFixed!AF32</f>
        <v>0</v>
      </c>
      <c r="AG32" s="17">
        <f>Outputs!AG32-OutputFixed!AG32</f>
        <v>0</v>
      </c>
      <c r="AH32" s="17">
        <f>Outputs!AH32-OutputFixed!AH32</f>
        <v>0</v>
      </c>
      <c r="AI32" s="17">
        <f>Outputs!AI32-OutputFixed!AI32</f>
        <v>115.00000000000091</v>
      </c>
      <c r="AJ32" s="17">
        <f>Outputs!AJ32-OutputFixed!AJ32</f>
        <v>115.00000000000091</v>
      </c>
      <c r="AK32" s="17">
        <f>Outputs!AK32-OutputFixed!AK32</f>
        <v>115.00000000000091</v>
      </c>
      <c r="AL32" s="17">
        <f>Outputs!AL32-OutputFixed!AL32</f>
        <v>115.00000000000091</v>
      </c>
      <c r="AM32" s="17">
        <f>Outputs!AM32-OutputFixed!AM32</f>
        <v>115.00000000000091</v>
      </c>
      <c r="AN32" s="17">
        <f>Outputs!AN32-OutputFixed!AN32</f>
        <v>115.00000000000091</v>
      </c>
      <c r="AO32" s="17">
        <f>Outputs!AO32-OutputFixed!AO32</f>
        <v>115.00000000000091</v>
      </c>
      <c r="AP32" s="17">
        <f>Outputs!AP32-OutputFixed!AP32</f>
        <v>115.00000000000091</v>
      </c>
      <c r="AQ32" s="17">
        <f>Outputs!AQ32-OutputFixed!AQ32</f>
        <v>115.00000000000091</v>
      </c>
      <c r="AR32" s="17">
        <f>Outputs!AR32-OutputFixed!AR32</f>
        <v>115.00000000000091</v>
      </c>
      <c r="AS32" s="17">
        <f>Outputs!AS32-OutputFixed!AS32</f>
        <v>115.00000000000091</v>
      </c>
      <c r="AT32" s="17">
        <f>Outputs!AT32-OutputFixed!AT32</f>
        <v>115.00000000000091</v>
      </c>
      <c r="AU32" s="17">
        <f>Outputs!AU32-OutputFixed!AU32</f>
        <v>0</v>
      </c>
      <c r="AV32" s="17">
        <f>Outputs!AV32-OutputFixed!AV32</f>
        <v>0</v>
      </c>
      <c r="AW32" s="17">
        <f>Outputs!AW32-OutputFixed!AW32</f>
        <v>0</v>
      </c>
      <c r="AX32" s="17">
        <f>Outputs!AX32-OutputFixed!AX32</f>
        <v>0</v>
      </c>
      <c r="AY32" s="17">
        <f>Outputs!AY32-OutputFixed!AY32</f>
        <v>0</v>
      </c>
      <c r="AZ32" s="17">
        <f>Outputs!AZ32-OutputFixed!AZ32</f>
        <v>0</v>
      </c>
      <c r="BA32" s="17">
        <f>Outputs!BA32-OutputFixed!BA32</f>
        <v>0</v>
      </c>
      <c r="BB32" s="17">
        <f>Outputs!BB32-OutputFixed!BB32</f>
        <v>0</v>
      </c>
      <c r="BC32" s="17">
        <f>Outputs!BC32-OutputFixed!BC32</f>
        <v>0</v>
      </c>
      <c r="BD32" s="17">
        <f>Outputs!BD32-OutputFixed!BD32</f>
        <v>0</v>
      </c>
      <c r="BE32" s="17">
        <f>Outputs!BE32-OutputFixed!BE32</f>
        <v>0</v>
      </c>
      <c r="BF32" s="17">
        <f>Outputs!BF32-OutputFixed!BF32</f>
        <v>0</v>
      </c>
      <c r="BG32" s="17">
        <f>Outputs!BG32-OutputFixed!BG32</f>
        <v>0</v>
      </c>
      <c r="BH32" s="17">
        <f>Outputs!BH32-OutputFixed!BH32</f>
        <v>0</v>
      </c>
      <c r="BI32" s="17">
        <f>Outputs!BI32-OutputFixed!BI32</f>
        <v>0</v>
      </c>
      <c r="BJ32" s="17">
        <f>Outputs!BJ32-OutputFixed!BJ32</f>
        <v>0</v>
      </c>
      <c r="BK32" s="17">
        <f>Outputs!BK32-OutputFixed!BK32</f>
        <v>0</v>
      </c>
      <c r="BL32" s="17">
        <f>Outputs!BL32-OutputFixed!BL32</f>
        <v>0</v>
      </c>
      <c r="BM32" s="17">
        <f>Outputs!BM32-OutputFixed!BM32</f>
        <v>0</v>
      </c>
      <c r="BN32" s="17">
        <f>Outputs!BN32-OutputFixed!BN32</f>
        <v>0</v>
      </c>
      <c r="BO32" s="17">
        <f>Outputs!BO32-OutputFixed!BO32</f>
        <v>0</v>
      </c>
      <c r="BP32" s="17">
        <f>Outputs!BP32-OutputFixed!BP32</f>
        <v>0</v>
      </c>
      <c r="BQ32" s="17">
        <f>Outputs!BQ32-OutputFixed!BQ32</f>
        <v>0</v>
      </c>
      <c r="BR32" s="17">
        <f>Outputs!BR32-OutputFixed!BR32</f>
        <v>0</v>
      </c>
      <c r="BS32" s="1"/>
    </row>
    <row r="33" spans="1:71" x14ac:dyDescent="0.2">
      <c r="A33" s="1"/>
      <c r="B33" s="1"/>
      <c r="C33" s="27" t="s">
        <v>128</v>
      </c>
      <c r="D33" s="1" t="s">
        <v>0</v>
      </c>
      <c r="E33" s="1"/>
      <c r="F33" s="1"/>
      <c r="G33" s="35">
        <f>Outputs!G33-OutputFixed!G33</f>
        <v>0</v>
      </c>
      <c r="H33" s="35">
        <f>Outputs!H33-OutputFixed!H33</f>
        <v>1.4125663957232868E-2</v>
      </c>
      <c r="I33" s="35">
        <f>Outputs!I33-OutputFixed!I33</f>
        <v>0</v>
      </c>
      <c r="J33" s="35">
        <f>Outputs!J33-OutputFixed!J33</f>
        <v>0</v>
      </c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35">
        <f>Outputs!W33-OutputFixed!W33</f>
        <v>0</v>
      </c>
      <c r="X33" s="35">
        <f>Outputs!X33-OutputFixed!X33</f>
        <v>0</v>
      </c>
      <c r="Y33" s="35">
        <f>Outputs!Y33-OutputFixed!Y33</f>
        <v>0</v>
      </c>
      <c r="Z33" s="35">
        <f>Outputs!Z33-OutputFixed!Z33</f>
        <v>0</v>
      </c>
      <c r="AA33" s="35">
        <f>Outputs!AA33-OutputFixed!AA33</f>
        <v>0</v>
      </c>
      <c r="AB33" s="35">
        <f>Outputs!AB33-OutputFixed!AB33</f>
        <v>0</v>
      </c>
      <c r="AC33" s="35">
        <f>Outputs!AC33-OutputFixed!AC33</f>
        <v>0</v>
      </c>
      <c r="AD33" s="35">
        <f>Outputs!AD33-OutputFixed!AD33</f>
        <v>0</v>
      </c>
      <c r="AE33" s="35">
        <f>Outputs!AE33-OutputFixed!AE33</f>
        <v>0</v>
      </c>
      <c r="AF33" s="35">
        <f>Outputs!AF33-OutputFixed!AF33</f>
        <v>0</v>
      </c>
      <c r="AG33" s="35">
        <f>Outputs!AG33-OutputFixed!AG33</f>
        <v>0</v>
      </c>
      <c r="AH33" s="35">
        <f>Outputs!AH33-OutputFixed!AH33</f>
        <v>0</v>
      </c>
      <c r="AI33" s="35">
        <f>Outputs!AI33-OutputFixed!AI33</f>
        <v>1.4499282427826467E-2</v>
      </c>
      <c r="AJ33" s="35">
        <f>Outputs!AJ33-OutputFixed!AJ33</f>
        <v>1.4424339958592033E-2</v>
      </c>
      <c r="AK33" s="35">
        <f>Outputs!AK33-OutputFixed!AK33</f>
        <v>1.4351645763434638E-2</v>
      </c>
      <c r="AL33" s="35">
        <f>Outputs!AL33-OutputFixed!AL33</f>
        <v>1.4281132394131962E-2</v>
      </c>
      <c r="AM33" s="35">
        <f>Outputs!AM33-OutputFixed!AM33</f>
        <v>1.4212734425908365E-2</v>
      </c>
      <c r="AN33" s="35">
        <f>Outputs!AN33-OutputFixed!AN33</f>
        <v>1.4146388396731479E-2</v>
      </c>
      <c r="AO33" s="35">
        <f>Outputs!AO33-OutputFixed!AO33</f>
        <v>1.4082032748429899E-2</v>
      </c>
      <c r="AP33" s="35">
        <f>Outputs!AP33-OutputFixed!AP33</f>
        <v>1.4019607769577364E-2</v>
      </c>
      <c r="AQ33" s="35">
        <f>Outputs!AQ33-OutputFixed!AQ33</f>
        <v>1.3959055540090408E-2</v>
      </c>
      <c r="AR33" s="35">
        <f>Outputs!AR33-OutputFixed!AR33</f>
        <v>1.3900319877488059E-2</v>
      </c>
      <c r="AS33" s="35">
        <f>Outputs!AS33-OutputFixed!AS33</f>
        <v>1.384334628476378E-2</v>
      </c>
      <c r="AT33" s="35">
        <f>Outputs!AT33-OutputFixed!AT33</f>
        <v>1.378808189982123E-2</v>
      </c>
      <c r="AU33" s="35">
        <f>Outputs!AU33-OutputFixed!AU33</f>
        <v>0</v>
      </c>
      <c r="AV33" s="35">
        <f>Outputs!AV33-OutputFixed!AV33</f>
        <v>0</v>
      </c>
      <c r="AW33" s="35">
        <f>Outputs!AW33-OutputFixed!AW33</f>
        <v>0</v>
      </c>
      <c r="AX33" s="35">
        <f>Outputs!AX33-OutputFixed!AX33</f>
        <v>0</v>
      </c>
      <c r="AY33" s="35">
        <f>Outputs!AY33-OutputFixed!AY33</f>
        <v>0</v>
      </c>
      <c r="AZ33" s="35">
        <f>Outputs!AZ33-OutputFixed!AZ33</f>
        <v>0</v>
      </c>
      <c r="BA33" s="35">
        <f>Outputs!BA33-OutputFixed!BA33</f>
        <v>0</v>
      </c>
      <c r="BB33" s="35">
        <f>Outputs!BB33-OutputFixed!BB33</f>
        <v>0</v>
      </c>
      <c r="BC33" s="35">
        <f>Outputs!BC33-OutputFixed!BC33</f>
        <v>0</v>
      </c>
      <c r="BD33" s="35">
        <f>Outputs!BD33-OutputFixed!BD33</f>
        <v>0</v>
      </c>
      <c r="BE33" s="35">
        <f>Outputs!BE33-OutputFixed!BE33</f>
        <v>0</v>
      </c>
      <c r="BF33" s="35">
        <f>Outputs!BF33-OutputFixed!BF33</f>
        <v>0</v>
      </c>
      <c r="BG33" s="35">
        <f>Outputs!BG33-OutputFixed!BG33</f>
        <v>0</v>
      </c>
      <c r="BH33" s="35">
        <f>Outputs!BH33-OutputFixed!BH33</f>
        <v>0</v>
      </c>
      <c r="BI33" s="35">
        <f>Outputs!BI33-OutputFixed!BI33</f>
        <v>0</v>
      </c>
      <c r="BJ33" s="35">
        <f>Outputs!BJ33-OutputFixed!BJ33</f>
        <v>0</v>
      </c>
      <c r="BK33" s="35">
        <f>Outputs!BK33-OutputFixed!BK33</f>
        <v>0</v>
      </c>
      <c r="BL33" s="35">
        <f>Outputs!BL33-OutputFixed!BL33</f>
        <v>0</v>
      </c>
      <c r="BM33" s="35">
        <f>Outputs!BM33-OutputFixed!BM33</f>
        <v>0</v>
      </c>
      <c r="BN33" s="35">
        <f>Outputs!BN33-OutputFixed!BN33</f>
        <v>0</v>
      </c>
      <c r="BO33" s="35">
        <f>Outputs!BO33-OutputFixed!BO33</f>
        <v>0</v>
      </c>
      <c r="BP33" s="35">
        <f>Outputs!BP33-OutputFixed!BP33</f>
        <v>0</v>
      </c>
      <c r="BQ33" s="35">
        <f>Outputs!BQ33-OutputFixed!BQ33</f>
        <v>0</v>
      </c>
      <c r="BR33" s="35">
        <f>Outputs!BR33-OutputFixed!BR33</f>
        <v>0</v>
      </c>
      <c r="BS33" s="1"/>
    </row>
    <row r="34" spans="1:71" x14ac:dyDescent="0.2">
      <c r="A34" s="1"/>
      <c r="B34" s="1"/>
      <c r="C34" s="1" t="s">
        <v>127</v>
      </c>
      <c r="D34" s="1" t="s">
        <v>4</v>
      </c>
      <c r="E34" s="1"/>
      <c r="F34" s="1"/>
      <c r="G34" s="19">
        <f>Outputs!G34-OutputFixed!G34</f>
        <v>0</v>
      </c>
      <c r="H34" s="19">
        <f>Outputs!H34-OutputFixed!H34</f>
        <v>0</v>
      </c>
      <c r="I34" s="19">
        <f>Outputs!I34-OutputFixed!I34</f>
        <v>0</v>
      </c>
      <c r="J34" s="19">
        <f>Outputs!J34-OutputFixed!J34</f>
        <v>0</v>
      </c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6">
        <f>Outputs!W34-OutputFixed!W34</f>
        <v>0</v>
      </c>
      <c r="X34" s="6">
        <f>Outputs!X34-OutputFixed!X34</f>
        <v>0</v>
      </c>
      <c r="Y34" s="6">
        <f>Outputs!Y34-OutputFixed!Y34</f>
        <v>0</v>
      </c>
      <c r="Z34" s="6">
        <f>Outputs!Z34-OutputFixed!Z34</f>
        <v>0</v>
      </c>
      <c r="AA34" s="6">
        <f>Outputs!AA34-OutputFixed!AA34</f>
        <v>0</v>
      </c>
      <c r="AB34" s="6">
        <f>Outputs!AB34-OutputFixed!AB34</f>
        <v>0</v>
      </c>
      <c r="AC34" s="6">
        <f>Outputs!AC34-OutputFixed!AC34</f>
        <v>0</v>
      </c>
      <c r="AD34" s="6">
        <f>Outputs!AD34-OutputFixed!AD34</f>
        <v>0</v>
      </c>
      <c r="AE34" s="6">
        <f>Outputs!AE34-OutputFixed!AE34</f>
        <v>0</v>
      </c>
      <c r="AF34" s="6">
        <f>Outputs!AF34-OutputFixed!AF34</f>
        <v>0</v>
      </c>
      <c r="AG34" s="6">
        <f>Outputs!AG34-OutputFixed!AG34</f>
        <v>0</v>
      </c>
      <c r="AH34" s="6">
        <f>Outputs!AH34-OutputFixed!AH34</f>
        <v>0</v>
      </c>
      <c r="AI34" s="6">
        <f>Outputs!AI34-OutputFixed!AI34</f>
        <v>0</v>
      </c>
      <c r="AJ34" s="6">
        <f>Outputs!AJ34-OutputFixed!AJ34</f>
        <v>0</v>
      </c>
      <c r="AK34" s="6">
        <f>Outputs!AK34-OutputFixed!AK34</f>
        <v>0</v>
      </c>
      <c r="AL34" s="6">
        <f>Outputs!AL34-OutputFixed!AL34</f>
        <v>0</v>
      </c>
      <c r="AM34" s="6">
        <f>Outputs!AM34-OutputFixed!AM34</f>
        <v>0</v>
      </c>
      <c r="AN34" s="6">
        <f>Outputs!AN34-OutputFixed!AN34</f>
        <v>0</v>
      </c>
      <c r="AO34" s="6">
        <f>Outputs!AO34-OutputFixed!AO34</f>
        <v>0</v>
      </c>
      <c r="AP34" s="6">
        <f>Outputs!AP34-OutputFixed!AP34</f>
        <v>0</v>
      </c>
      <c r="AQ34" s="6">
        <f>Outputs!AQ34-OutputFixed!AQ34</f>
        <v>0</v>
      </c>
      <c r="AR34" s="6">
        <f>Outputs!AR34-OutputFixed!AR34</f>
        <v>0</v>
      </c>
      <c r="AS34" s="6">
        <f>Outputs!AS34-OutputFixed!AS34</f>
        <v>0</v>
      </c>
      <c r="AT34" s="6">
        <f>Outputs!AT34-OutputFixed!AT34</f>
        <v>0</v>
      </c>
      <c r="AU34" s="6">
        <f>Outputs!AU34-OutputFixed!AU34</f>
        <v>0</v>
      </c>
      <c r="AV34" s="6">
        <f>Outputs!AV34-OutputFixed!AV34</f>
        <v>0</v>
      </c>
      <c r="AW34" s="6">
        <f>Outputs!AW34-OutputFixed!AW34</f>
        <v>0</v>
      </c>
      <c r="AX34" s="6">
        <f>Outputs!AX34-OutputFixed!AX34</f>
        <v>0</v>
      </c>
      <c r="AY34" s="6">
        <f>Outputs!AY34-OutputFixed!AY34</f>
        <v>0</v>
      </c>
      <c r="AZ34" s="6">
        <f>Outputs!AZ34-OutputFixed!AZ34</f>
        <v>0</v>
      </c>
      <c r="BA34" s="6">
        <f>Outputs!BA34-OutputFixed!BA34</f>
        <v>0</v>
      </c>
      <c r="BB34" s="6">
        <f>Outputs!BB34-OutputFixed!BB34</f>
        <v>0</v>
      </c>
      <c r="BC34" s="6">
        <f>Outputs!BC34-OutputFixed!BC34</f>
        <v>0</v>
      </c>
      <c r="BD34" s="6">
        <f>Outputs!BD34-OutputFixed!BD34</f>
        <v>0</v>
      </c>
      <c r="BE34" s="6">
        <f>Outputs!BE34-OutputFixed!BE34</f>
        <v>0</v>
      </c>
      <c r="BF34" s="6">
        <f>Outputs!BF34-OutputFixed!BF34</f>
        <v>0</v>
      </c>
      <c r="BG34" s="6">
        <f>Outputs!BG34-OutputFixed!BG34</f>
        <v>0</v>
      </c>
      <c r="BH34" s="6">
        <f>Outputs!BH34-OutputFixed!BH34</f>
        <v>0</v>
      </c>
      <c r="BI34" s="6">
        <f>Outputs!BI34-OutputFixed!BI34</f>
        <v>0</v>
      </c>
      <c r="BJ34" s="6">
        <f>Outputs!BJ34-OutputFixed!BJ34</f>
        <v>0</v>
      </c>
      <c r="BK34" s="6">
        <f>Outputs!BK34-OutputFixed!BK34</f>
        <v>0</v>
      </c>
      <c r="BL34" s="6">
        <f>Outputs!BL34-OutputFixed!BL34</f>
        <v>0</v>
      </c>
      <c r="BM34" s="6">
        <f>Outputs!BM34-OutputFixed!BM34</f>
        <v>0</v>
      </c>
      <c r="BN34" s="6">
        <f>Outputs!BN34-OutputFixed!BN34</f>
        <v>0</v>
      </c>
      <c r="BO34" s="6">
        <f>Outputs!BO34-OutputFixed!BO34</f>
        <v>0</v>
      </c>
      <c r="BP34" s="6">
        <f>Outputs!BP34-OutputFixed!BP34</f>
        <v>0</v>
      </c>
      <c r="BQ34" s="6">
        <f>Outputs!BQ34-OutputFixed!BQ34</f>
        <v>0</v>
      </c>
      <c r="BR34" s="6">
        <f>Outputs!BR34-OutputFixed!BR34</f>
        <v>0</v>
      </c>
      <c r="BS34" s="1"/>
    </row>
    <row r="35" spans="1:71" x14ac:dyDescent="0.2">
      <c r="A35" s="1"/>
      <c r="B35" s="1"/>
      <c r="C35" s="27" t="s">
        <v>58</v>
      </c>
      <c r="D35" s="1" t="s">
        <v>4</v>
      </c>
      <c r="E35" s="1"/>
      <c r="F35" s="1"/>
      <c r="G35" s="17">
        <f>Outputs!G35-OutputFixed!G35</f>
        <v>0</v>
      </c>
      <c r="H35" s="17">
        <f>Outputs!H35-OutputFixed!H35</f>
        <v>1380</v>
      </c>
      <c r="I35" s="17">
        <f>Outputs!I35-OutputFixed!I35</f>
        <v>0</v>
      </c>
      <c r="J35" s="17">
        <f>Outputs!J35-OutputFixed!J35</f>
        <v>0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7">
        <f>Outputs!W35-OutputFixed!W35</f>
        <v>0</v>
      </c>
      <c r="X35" s="17">
        <f>Outputs!X35-OutputFixed!X35</f>
        <v>0</v>
      </c>
      <c r="Y35" s="17">
        <f>Outputs!Y35-OutputFixed!Y35</f>
        <v>0</v>
      </c>
      <c r="Z35" s="17">
        <f>Outputs!Z35-OutputFixed!Z35</f>
        <v>0</v>
      </c>
      <c r="AA35" s="17">
        <f>Outputs!AA35-OutputFixed!AA35</f>
        <v>0</v>
      </c>
      <c r="AB35" s="17">
        <f>Outputs!AB35-OutputFixed!AB35</f>
        <v>0</v>
      </c>
      <c r="AC35" s="17">
        <f>Outputs!AC35-OutputFixed!AC35</f>
        <v>0</v>
      </c>
      <c r="AD35" s="17">
        <f>Outputs!AD35-OutputFixed!AD35</f>
        <v>0</v>
      </c>
      <c r="AE35" s="17">
        <f>Outputs!AE35-OutputFixed!AE35</f>
        <v>0</v>
      </c>
      <c r="AF35" s="17">
        <f>Outputs!AF35-OutputFixed!AF35</f>
        <v>0</v>
      </c>
      <c r="AG35" s="17">
        <f>Outputs!AG35-OutputFixed!AG35</f>
        <v>0</v>
      </c>
      <c r="AH35" s="17">
        <f>Outputs!AH35-OutputFixed!AH35</f>
        <v>0</v>
      </c>
      <c r="AI35" s="17">
        <f>Outputs!AI35-OutputFixed!AI35</f>
        <v>115.00000000000091</v>
      </c>
      <c r="AJ35" s="17">
        <f>Outputs!AJ35-OutputFixed!AJ35</f>
        <v>115.00000000000091</v>
      </c>
      <c r="AK35" s="17">
        <f>Outputs!AK35-OutputFixed!AK35</f>
        <v>115.00000000000091</v>
      </c>
      <c r="AL35" s="17">
        <f>Outputs!AL35-OutputFixed!AL35</f>
        <v>115.00000000000091</v>
      </c>
      <c r="AM35" s="17">
        <f>Outputs!AM35-OutputFixed!AM35</f>
        <v>115.00000000000091</v>
      </c>
      <c r="AN35" s="17">
        <f>Outputs!AN35-OutputFixed!AN35</f>
        <v>115.00000000000091</v>
      </c>
      <c r="AO35" s="17">
        <f>Outputs!AO35-OutputFixed!AO35</f>
        <v>115.00000000000091</v>
      </c>
      <c r="AP35" s="17">
        <f>Outputs!AP35-OutputFixed!AP35</f>
        <v>115.00000000000091</v>
      </c>
      <c r="AQ35" s="17">
        <f>Outputs!AQ35-OutputFixed!AQ35</f>
        <v>115.00000000000091</v>
      </c>
      <c r="AR35" s="17">
        <f>Outputs!AR35-OutputFixed!AR35</f>
        <v>115.00000000000091</v>
      </c>
      <c r="AS35" s="17">
        <f>Outputs!AS35-OutputFixed!AS35</f>
        <v>115.00000000000091</v>
      </c>
      <c r="AT35" s="17">
        <f>Outputs!AT35-OutputFixed!AT35</f>
        <v>115.00000000000091</v>
      </c>
      <c r="AU35" s="17">
        <f>Outputs!AU35-OutputFixed!AU35</f>
        <v>0</v>
      </c>
      <c r="AV35" s="17">
        <f>Outputs!AV35-OutputFixed!AV35</f>
        <v>0</v>
      </c>
      <c r="AW35" s="17">
        <f>Outputs!AW35-OutputFixed!AW35</f>
        <v>0</v>
      </c>
      <c r="AX35" s="17">
        <f>Outputs!AX35-OutputFixed!AX35</f>
        <v>0</v>
      </c>
      <c r="AY35" s="17">
        <f>Outputs!AY35-OutputFixed!AY35</f>
        <v>0</v>
      </c>
      <c r="AZ35" s="17">
        <f>Outputs!AZ35-OutputFixed!AZ35</f>
        <v>0</v>
      </c>
      <c r="BA35" s="17">
        <f>Outputs!BA35-OutputFixed!BA35</f>
        <v>0</v>
      </c>
      <c r="BB35" s="17">
        <f>Outputs!BB35-OutputFixed!BB35</f>
        <v>0</v>
      </c>
      <c r="BC35" s="17">
        <f>Outputs!BC35-OutputFixed!BC35</f>
        <v>0</v>
      </c>
      <c r="BD35" s="17">
        <f>Outputs!BD35-OutputFixed!BD35</f>
        <v>0</v>
      </c>
      <c r="BE35" s="17">
        <f>Outputs!BE35-OutputFixed!BE35</f>
        <v>0</v>
      </c>
      <c r="BF35" s="17">
        <f>Outputs!BF35-OutputFixed!BF35</f>
        <v>0</v>
      </c>
      <c r="BG35" s="17">
        <f>Outputs!BG35-OutputFixed!BG35</f>
        <v>0</v>
      </c>
      <c r="BH35" s="17">
        <f>Outputs!BH35-OutputFixed!BH35</f>
        <v>0</v>
      </c>
      <c r="BI35" s="17">
        <f>Outputs!BI35-OutputFixed!BI35</f>
        <v>0</v>
      </c>
      <c r="BJ35" s="17">
        <f>Outputs!BJ35-OutputFixed!BJ35</f>
        <v>0</v>
      </c>
      <c r="BK35" s="17">
        <f>Outputs!BK35-OutputFixed!BK35</f>
        <v>0</v>
      </c>
      <c r="BL35" s="17">
        <f>Outputs!BL35-OutputFixed!BL35</f>
        <v>0</v>
      </c>
      <c r="BM35" s="17">
        <f>Outputs!BM35-OutputFixed!BM35</f>
        <v>0</v>
      </c>
      <c r="BN35" s="17">
        <f>Outputs!BN35-OutputFixed!BN35</f>
        <v>0</v>
      </c>
      <c r="BO35" s="17">
        <f>Outputs!BO35-OutputFixed!BO35</f>
        <v>0</v>
      </c>
      <c r="BP35" s="17">
        <f>Outputs!BP35-OutputFixed!BP35</f>
        <v>0</v>
      </c>
      <c r="BQ35" s="17">
        <f>Outputs!BQ35-OutputFixed!BQ35</f>
        <v>0</v>
      </c>
      <c r="BR35" s="17">
        <f>Outputs!BR35-OutputFixed!BR35</f>
        <v>0</v>
      </c>
      <c r="BS35" s="1"/>
    </row>
    <row r="36" spans="1:71" x14ac:dyDescent="0.2">
      <c r="A36" s="1"/>
      <c r="B36" s="1"/>
      <c r="C36" s="1" t="s">
        <v>59</v>
      </c>
      <c r="D36" s="1" t="s">
        <v>4</v>
      </c>
      <c r="E36" s="1"/>
      <c r="F36" s="1"/>
      <c r="G36" s="19">
        <f>Outputs!G36-OutputFixed!G36</f>
        <v>0</v>
      </c>
      <c r="H36" s="19">
        <f>Outputs!H36-OutputFixed!H36</f>
        <v>-262.2</v>
      </c>
      <c r="I36" s="19">
        <f>Outputs!I36-OutputFixed!I36</f>
        <v>0</v>
      </c>
      <c r="J36" s="19">
        <f>Outputs!J36-OutputFixed!J36</f>
        <v>0</v>
      </c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6">
        <f>Outputs!W36-OutputFixed!W36</f>
        <v>0</v>
      </c>
      <c r="X36" s="6">
        <f>Outputs!X36-OutputFixed!X36</f>
        <v>0</v>
      </c>
      <c r="Y36" s="6">
        <f>Outputs!Y36-OutputFixed!Y36</f>
        <v>0</v>
      </c>
      <c r="Z36" s="6">
        <f>Outputs!Z36-OutputFixed!Z36</f>
        <v>0</v>
      </c>
      <c r="AA36" s="6">
        <f>Outputs!AA36-OutputFixed!AA36</f>
        <v>0</v>
      </c>
      <c r="AB36" s="6">
        <f>Outputs!AB36-OutputFixed!AB36</f>
        <v>0</v>
      </c>
      <c r="AC36" s="6">
        <f>Outputs!AC36-OutputFixed!AC36</f>
        <v>0</v>
      </c>
      <c r="AD36" s="6">
        <f>Outputs!AD36-OutputFixed!AD36</f>
        <v>0</v>
      </c>
      <c r="AE36" s="6">
        <f>Outputs!AE36-OutputFixed!AE36</f>
        <v>0</v>
      </c>
      <c r="AF36" s="6">
        <f>Outputs!AF36-OutputFixed!AF36</f>
        <v>0</v>
      </c>
      <c r="AG36" s="6">
        <f>Outputs!AG36-OutputFixed!AG36</f>
        <v>0</v>
      </c>
      <c r="AH36" s="6">
        <f>Outputs!AH36-OutputFixed!AH36</f>
        <v>0</v>
      </c>
      <c r="AI36" s="6">
        <f>Outputs!AI36-OutputFixed!AI36</f>
        <v>-21.849999999999994</v>
      </c>
      <c r="AJ36" s="6">
        <f>Outputs!AJ36-OutputFixed!AJ36</f>
        <v>-21.85</v>
      </c>
      <c r="AK36" s="6">
        <f>Outputs!AK36-OutputFixed!AK36</f>
        <v>-21.85</v>
      </c>
      <c r="AL36" s="6">
        <f>Outputs!AL36-OutputFixed!AL36</f>
        <v>-21.849999999999998</v>
      </c>
      <c r="AM36" s="6">
        <f>Outputs!AM36-OutputFixed!AM36</f>
        <v>-21.850000000000005</v>
      </c>
      <c r="AN36" s="6">
        <f>Outputs!AN36-OutputFixed!AN36</f>
        <v>-21.850000000000005</v>
      </c>
      <c r="AO36" s="6">
        <f>Outputs!AO36-OutputFixed!AO36</f>
        <v>-21.849999999999998</v>
      </c>
      <c r="AP36" s="6">
        <f>Outputs!AP36-OutputFixed!AP36</f>
        <v>-21.849999999999998</v>
      </c>
      <c r="AQ36" s="6">
        <f>Outputs!AQ36-OutputFixed!AQ36</f>
        <v>-21.849999999999998</v>
      </c>
      <c r="AR36" s="6">
        <f>Outputs!AR36-OutputFixed!AR36</f>
        <v>-21.85</v>
      </c>
      <c r="AS36" s="6">
        <f>Outputs!AS36-OutputFixed!AS36</f>
        <v>-21.85</v>
      </c>
      <c r="AT36" s="6">
        <f>Outputs!AT36-OutputFixed!AT36</f>
        <v>-21.85</v>
      </c>
      <c r="AU36" s="6">
        <f>Outputs!AU36-OutputFixed!AU36</f>
        <v>0</v>
      </c>
      <c r="AV36" s="6">
        <f>Outputs!AV36-OutputFixed!AV36</f>
        <v>0</v>
      </c>
      <c r="AW36" s="6">
        <f>Outputs!AW36-OutputFixed!AW36</f>
        <v>0</v>
      </c>
      <c r="AX36" s="6">
        <f>Outputs!AX36-OutputFixed!AX36</f>
        <v>0</v>
      </c>
      <c r="AY36" s="6">
        <f>Outputs!AY36-OutputFixed!AY36</f>
        <v>0</v>
      </c>
      <c r="AZ36" s="6">
        <f>Outputs!AZ36-OutputFixed!AZ36</f>
        <v>0</v>
      </c>
      <c r="BA36" s="6">
        <f>Outputs!BA36-OutputFixed!BA36</f>
        <v>0</v>
      </c>
      <c r="BB36" s="6">
        <f>Outputs!BB36-OutputFixed!BB36</f>
        <v>0</v>
      </c>
      <c r="BC36" s="6">
        <f>Outputs!BC36-OutputFixed!BC36</f>
        <v>0</v>
      </c>
      <c r="BD36" s="6">
        <f>Outputs!BD36-OutputFixed!BD36</f>
        <v>0</v>
      </c>
      <c r="BE36" s="6">
        <f>Outputs!BE36-OutputFixed!BE36</f>
        <v>0</v>
      </c>
      <c r="BF36" s="6">
        <f>Outputs!BF36-OutputFixed!BF36</f>
        <v>0</v>
      </c>
      <c r="BG36" s="6">
        <f>Outputs!BG36-OutputFixed!BG36</f>
        <v>0</v>
      </c>
      <c r="BH36" s="6">
        <f>Outputs!BH36-OutputFixed!BH36</f>
        <v>0</v>
      </c>
      <c r="BI36" s="6">
        <f>Outputs!BI36-OutputFixed!BI36</f>
        <v>0</v>
      </c>
      <c r="BJ36" s="6">
        <f>Outputs!BJ36-OutputFixed!BJ36</f>
        <v>0</v>
      </c>
      <c r="BK36" s="6">
        <f>Outputs!BK36-OutputFixed!BK36</f>
        <v>0</v>
      </c>
      <c r="BL36" s="6">
        <f>Outputs!BL36-OutputFixed!BL36</f>
        <v>0</v>
      </c>
      <c r="BM36" s="6">
        <f>Outputs!BM36-OutputFixed!BM36</f>
        <v>0</v>
      </c>
      <c r="BN36" s="6">
        <f>Outputs!BN36-OutputFixed!BN36</f>
        <v>0</v>
      </c>
      <c r="BO36" s="6">
        <f>Outputs!BO36-OutputFixed!BO36</f>
        <v>0</v>
      </c>
      <c r="BP36" s="6">
        <f>Outputs!BP36-OutputFixed!BP36</f>
        <v>0</v>
      </c>
      <c r="BQ36" s="6">
        <f>Outputs!BQ36-OutputFixed!BQ36</f>
        <v>0</v>
      </c>
      <c r="BR36" s="6">
        <f>Outputs!BR36-OutputFixed!BR36</f>
        <v>0</v>
      </c>
      <c r="BS36" s="1"/>
    </row>
    <row r="37" spans="1:71" x14ac:dyDescent="0.2">
      <c r="A37" s="1"/>
      <c r="B37" s="1"/>
      <c r="C37" s="27" t="s">
        <v>126</v>
      </c>
      <c r="D37" s="1" t="s">
        <v>4</v>
      </c>
      <c r="E37" s="1"/>
      <c r="F37" s="1"/>
      <c r="G37" s="17">
        <f>Outputs!G37-OutputFixed!G37</f>
        <v>0</v>
      </c>
      <c r="H37" s="17">
        <f>Outputs!H37-OutputFixed!H37</f>
        <v>1117.8</v>
      </c>
      <c r="I37" s="17">
        <f>Outputs!I37-OutputFixed!I37</f>
        <v>0</v>
      </c>
      <c r="J37" s="17">
        <f>Outputs!J37-OutputFixed!J37</f>
        <v>0</v>
      </c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7">
        <f>Outputs!W37-OutputFixed!W37</f>
        <v>0</v>
      </c>
      <c r="X37" s="17">
        <f>Outputs!X37-OutputFixed!X37</f>
        <v>0</v>
      </c>
      <c r="Y37" s="17">
        <f>Outputs!Y37-OutputFixed!Y37</f>
        <v>0</v>
      </c>
      <c r="Z37" s="17">
        <f>Outputs!Z37-OutputFixed!Z37</f>
        <v>0</v>
      </c>
      <c r="AA37" s="17">
        <f>Outputs!AA37-OutputFixed!AA37</f>
        <v>0</v>
      </c>
      <c r="AB37" s="17">
        <f>Outputs!AB37-OutputFixed!AB37</f>
        <v>0</v>
      </c>
      <c r="AC37" s="17">
        <f>Outputs!AC37-OutputFixed!AC37</f>
        <v>0</v>
      </c>
      <c r="AD37" s="17">
        <f>Outputs!AD37-OutputFixed!AD37</f>
        <v>0</v>
      </c>
      <c r="AE37" s="17">
        <f>Outputs!AE37-OutputFixed!AE37</f>
        <v>0</v>
      </c>
      <c r="AF37" s="17">
        <f>Outputs!AF37-OutputFixed!AF37</f>
        <v>0</v>
      </c>
      <c r="AG37" s="17">
        <f>Outputs!AG37-OutputFixed!AG37</f>
        <v>0</v>
      </c>
      <c r="AH37" s="17">
        <f>Outputs!AH37-OutputFixed!AH37</f>
        <v>0</v>
      </c>
      <c r="AI37" s="17">
        <f>Outputs!AI37-OutputFixed!AI37</f>
        <v>93.150000000000944</v>
      </c>
      <c r="AJ37" s="17">
        <f>Outputs!AJ37-OutputFixed!AJ37</f>
        <v>93.150000000000887</v>
      </c>
      <c r="AK37" s="17">
        <f>Outputs!AK37-OutputFixed!AK37</f>
        <v>93.150000000000887</v>
      </c>
      <c r="AL37" s="17">
        <f>Outputs!AL37-OutputFixed!AL37</f>
        <v>93.150000000000915</v>
      </c>
      <c r="AM37" s="17">
        <f>Outputs!AM37-OutputFixed!AM37</f>
        <v>93.150000000000915</v>
      </c>
      <c r="AN37" s="17">
        <f>Outputs!AN37-OutputFixed!AN37</f>
        <v>93.150000000000915</v>
      </c>
      <c r="AO37" s="17">
        <f>Outputs!AO37-OutputFixed!AO37</f>
        <v>93.150000000000901</v>
      </c>
      <c r="AP37" s="17">
        <f>Outputs!AP37-OutputFixed!AP37</f>
        <v>93.150000000000915</v>
      </c>
      <c r="AQ37" s="17">
        <f>Outputs!AQ37-OutputFixed!AQ37</f>
        <v>93.150000000000901</v>
      </c>
      <c r="AR37" s="17">
        <f>Outputs!AR37-OutputFixed!AR37</f>
        <v>93.150000000000901</v>
      </c>
      <c r="AS37" s="17">
        <f>Outputs!AS37-OutputFixed!AS37</f>
        <v>93.150000000000915</v>
      </c>
      <c r="AT37" s="17">
        <f>Outputs!AT37-OutputFixed!AT37</f>
        <v>93.150000000000915</v>
      </c>
      <c r="AU37" s="17">
        <f>Outputs!AU37-OutputFixed!AU37</f>
        <v>0</v>
      </c>
      <c r="AV37" s="17">
        <f>Outputs!AV37-OutputFixed!AV37</f>
        <v>0</v>
      </c>
      <c r="AW37" s="17">
        <f>Outputs!AW37-OutputFixed!AW37</f>
        <v>0</v>
      </c>
      <c r="AX37" s="17">
        <f>Outputs!AX37-OutputFixed!AX37</f>
        <v>0</v>
      </c>
      <c r="AY37" s="17">
        <f>Outputs!AY37-OutputFixed!AY37</f>
        <v>0</v>
      </c>
      <c r="AZ37" s="17">
        <f>Outputs!AZ37-OutputFixed!AZ37</f>
        <v>0</v>
      </c>
      <c r="BA37" s="17">
        <f>Outputs!BA37-OutputFixed!BA37</f>
        <v>0</v>
      </c>
      <c r="BB37" s="17">
        <f>Outputs!BB37-OutputFixed!BB37</f>
        <v>0</v>
      </c>
      <c r="BC37" s="17">
        <f>Outputs!BC37-OutputFixed!BC37</f>
        <v>0</v>
      </c>
      <c r="BD37" s="17">
        <f>Outputs!BD37-OutputFixed!BD37</f>
        <v>0</v>
      </c>
      <c r="BE37" s="17">
        <f>Outputs!BE37-OutputFixed!BE37</f>
        <v>0</v>
      </c>
      <c r="BF37" s="17">
        <f>Outputs!BF37-OutputFixed!BF37</f>
        <v>0</v>
      </c>
      <c r="BG37" s="17">
        <f>Outputs!BG37-OutputFixed!BG37</f>
        <v>0</v>
      </c>
      <c r="BH37" s="17">
        <f>Outputs!BH37-OutputFixed!BH37</f>
        <v>0</v>
      </c>
      <c r="BI37" s="17">
        <f>Outputs!BI37-OutputFixed!BI37</f>
        <v>0</v>
      </c>
      <c r="BJ37" s="17">
        <f>Outputs!BJ37-OutputFixed!BJ37</f>
        <v>0</v>
      </c>
      <c r="BK37" s="17">
        <f>Outputs!BK37-OutputFixed!BK37</f>
        <v>0</v>
      </c>
      <c r="BL37" s="17">
        <f>Outputs!BL37-OutputFixed!BL37</f>
        <v>0</v>
      </c>
      <c r="BM37" s="17">
        <f>Outputs!BM37-OutputFixed!BM37</f>
        <v>0</v>
      </c>
      <c r="BN37" s="17">
        <f>Outputs!BN37-OutputFixed!BN37</f>
        <v>0</v>
      </c>
      <c r="BO37" s="17">
        <f>Outputs!BO37-OutputFixed!BO37</f>
        <v>0</v>
      </c>
      <c r="BP37" s="17">
        <f>Outputs!BP37-OutputFixed!BP37</f>
        <v>0</v>
      </c>
      <c r="BQ37" s="17">
        <f>Outputs!BQ37-OutputFixed!BQ37</f>
        <v>0</v>
      </c>
      <c r="BR37" s="17">
        <f>Outputs!BR37-OutputFixed!BR37</f>
        <v>0</v>
      </c>
      <c r="BS37" s="1"/>
    </row>
    <row r="38" spans="1:7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</row>
    <row r="39" spans="1:71" x14ac:dyDescent="0.2">
      <c r="A39" s="7"/>
      <c r="B39" s="7"/>
      <c r="C39" s="7" t="s">
        <v>125</v>
      </c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  <c r="BS39" s="7"/>
    </row>
    <row r="40" spans="1:7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</row>
    <row r="41" spans="1:71" x14ac:dyDescent="0.2">
      <c r="A41" s="1"/>
      <c r="B41" s="1"/>
      <c r="C41" s="1" t="s">
        <v>13</v>
      </c>
      <c r="D41" s="1" t="s">
        <v>4</v>
      </c>
      <c r="E41" s="1"/>
      <c r="F41" s="1"/>
      <c r="G41" s="19">
        <f>Outputs!G41-OutputFixed!G41</f>
        <v>0</v>
      </c>
      <c r="H41" s="19">
        <f>Outputs!H41-OutputFixed!H41</f>
        <v>0</v>
      </c>
      <c r="I41" s="19">
        <f>Outputs!I41-OutputFixed!I41</f>
        <v>0</v>
      </c>
      <c r="J41" s="19">
        <f>Outputs!J41-OutputFixed!J41</f>
        <v>0</v>
      </c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6">
        <f>Outputs!W41-OutputFixed!W41</f>
        <v>0</v>
      </c>
      <c r="X41" s="6">
        <f>Outputs!X41-OutputFixed!X41</f>
        <v>0</v>
      </c>
      <c r="Y41" s="6">
        <f>Outputs!Y41-OutputFixed!Y41</f>
        <v>0</v>
      </c>
      <c r="Z41" s="6">
        <f>Outputs!Z41-OutputFixed!Z41</f>
        <v>0</v>
      </c>
      <c r="AA41" s="6">
        <f>Outputs!AA41-OutputFixed!AA41</f>
        <v>0</v>
      </c>
      <c r="AB41" s="6">
        <f>Outputs!AB41-OutputFixed!AB41</f>
        <v>0</v>
      </c>
      <c r="AC41" s="6">
        <f>Outputs!AC41-OutputFixed!AC41</f>
        <v>0</v>
      </c>
      <c r="AD41" s="6">
        <f>Outputs!AD41-OutputFixed!AD41</f>
        <v>0</v>
      </c>
      <c r="AE41" s="6">
        <f>Outputs!AE41-OutputFixed!AE41</f>
        <v>0</v>
      </c>
      <c r="AF41" s="6">
        <f>Outputs!AF41-OutputFixed!AF41</f>
        <v>0</v>
      </c>
      <c r="AG41" s="6">
        <f>Outputs!AG41-OutputFixed!AG41</f>
        <v>0</v>
      </c>
      <c r="AH41" s="6">
        <f>Outputs!AH41-OutputFixed!AH41</f>
        <v>0</v>
      </c>
      <c r="AI41" s="6">
        <f>Outputs!AI41-OutputFixed!AI41</f>
        <v>0</v>
      </c>
      <c r="AJ41" s="6">
        <f>Outputs!AJ41-OutputFixed!AJ41</f>
        <v>0</v>
      </c>
      <c r="AK41" s="6">
        <f>Outputs!AK41-OutputFixed!AK41</f>
        <v>0</v>
      </c>
      <c r="AL41" s="6">
        <f>Outputs!AL41-OutputFixed!AL41</f>
        <v>0</v>
      </c>
      <c r="AM41" s="6">
        <f>Outputs!AM41-OutputFixed!AM41</f>
        <v>0</v>
      </c>
      <c r="AN41" s="6">
        <f>Outputs!AN41-OutputFixed!AN41</f>
        <v>0</v>
      </c>
      <c r="AO41" s="6">
        <f>Outputs!AO41-OutputFixed!AO41</f>
        <v>0</v>
      </c>
      <c r="AP41" s="6">
        <f>Outputs!AP41-OutputFixed!AP41</f>
        <v>0</v>
      </c>
      <c r="AQ41" s="6">
        <f>Outputs!AQ41-OutputFixed!AQ41</f>
        <v>0</v>
      </c>
      <c r="AR41" s="6">
        <f>Outputs!AR41-OutputFixed!AR41</f>
        <v>0</v>
      </c>
      <c r="AS41" s="6">
        <f>Outputs!AS41-OutputFixed!AS41</f>
        <v>0</v>
      </c>
      <c r="AT41" s="6">
        <f>Outputs!AT41-OutputFixed!AT41</f>
        <v>0</v>
      </c>
      <c r="AU41" s="6">
        <f>Outputs!AU41-OutputFixed!AU41</f>
        <v>0</v>
      </c>
      <c r="AV41" s="6">
        <f>Outputs!AV41-OutputFixed!AV41</f>
        <v>0</v>
      </c>
      <c r="AW41" s="6">
        <f>Outputs!AW41-OutputFixed!AW41</f>
        <v>0</v>
      </c>
      <c r="AX41" s="6">
        <f>Outputs!AX41-OutputFixed!AX41</f>
        <v>0</v>
      </c>
      <c r="AY41" s="6">
        <f>Outputs!AY41-OutputFixed!AY41</f>
        <v>0</v>
      </c>
      <c r="AZ41" s="6">
        <f>Outputs!AZ41-OutputFixed!AZ41</f>
        <v>0</v>
      </c>
      <c r="BA41" s="6">
        <f>Outputs!BA41-OutputFixed!BA41</f>
        <v>0</v>
      </c>
      <c r="BB41" s="6">
        <f>Outputs!BB41-OutputFixed!BB41</f>
        <v>0</v>
      </c>
      <c r="BC41" s="6">
        <f>Outputs!BC41-OutputFixed!BC41</f>
        <v>0</v>
      </c>
      <c r="BD41" s="6">
        <f>Outputs!BD41-OutputFixed!BD41</f>
        <v>0</v>
      </c>
      <c r="BE41" s="6">
        <f>Outputs!BE41-OutputFixed!BE41</f>
        <v>0</v>
      </c>
      <c r="BF41" s="6">
        <f>Outputs!BF41-OutputFixed!BF41</f>
        <v>0</v>
      </c>
      <c r="BG41" s="6">
        <f>Outputs!BG41-OutputFixed!BG41</f>
        <v>0</v>
      </c>
      <c r="BH41" s="6">
        <f>Outputs!BH41-OutputFixed!BH41</f>
        <v>0</v>
      </c>
      <c r="BI41" s="6">
        <f>Outputs!BI41-OutputFixed!BI41</f>
        <v>0</v>
      </c>
      <c r="BJ41" s="6">
        <f>Outputs!BJ41-OutputFixed!BJ41</f>
        <v>0</v>
      </c>
      <c r="BK41" s="6">
        <f>Outputs!BK41-OutputFixed!BK41</f>
        <v>0</v>
      </c>
      <c r="BL41" s="6">
        <f>Outputs!BL41-OutputFixed!BL41</f>
        <v>0</v>
      </c>
      <c r="BM41" s="6">
        <f>Outputs!BM41-OutputFixed!BM41</f>
        <v>0</v>
      </c>
      <c r="BN41" s="6">
        <f>Outputs!BN41-OutputFixed!BN41</f>
        <v>0</v>
      </c>
      <c r="BO41" s="6">
        <f>Outputs!BO41-OutputFixed!BO41</f>
        <v>0</v>
      </c>
      <c r="BP41" s="6">
        <f>Outputs!BP41-OutputFixed!BP41</f>
        <v>0</v>
      </c>
      <c r="BQ41" s="6">
        <f>Outputs!BQ41-OutputFixed!BQ41</f>
        <v>0</v>
      </c>
      <c r="BR41" s="6">
        <f>Outputs!BR41-OutputFixed!BR41</f>
        <v>0</v>
      </c>
      <c r="BS41" s="1"/>
    </row>
    <row r="42" spans="1:7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</row>
    <row r="43" spans="1:71" x14ac:dyDescent="0.2">
      <c r="A43" s="1"/>
      <c r="B43" s="1"/>
      <c r="C43" s="1" t="s">
        <v>75</v>
      </c>
      <c r="D43" s="1" t="s">
        <v>4</v>
      </c>
      <c r="E43" s="1"/>
      <c r="F43" s="1"/>
      <c r="G43" s="19">
        <f>Outputs!G43-OutputFixed!G43</f>
        <v>0</v>
      </c>
      <c r="H43" s="19">
        <f>Outputs!H43-OutputFixed!H43</f>
        <v>166.66666666666606</v>
      </c>
      <c r="I43" s="19">
        <f>Outputs!I43-OutputFixed!I43</f>
        <v>0</v>
      </c>
      <c r="J43" s="19">
        <f>Outputs!J43-OutputFixed!J43</f>
        <v>0</v>
      </c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6">
        <f>Outputs!W43-OutputFixed!W43</f>
        <v>0</v>
      </c>
      <c r="X43" s="6">
        <f>Outputs!X43-OutputFixed!X43</f>
        <v>0</v>
      </c>
      <c r="Y43" s="6">
        <f>Outputs!Y43-OutputFixed!Y43</f>
        <v>0</v>
      </c>
      <c r="Z43" s="6">
        <f>Outputs!Z43-OutputFixed!Z43</f>
        <v>0</v>
      </c>
      <c r="AA43" s="6">
        <f>Outputs!AA43-OutputFixed!AA43</f>
        <v>0</v>
      </c>
      <c r="AB43" s="6">
        <f>Outputs!AB43-OutputFixed!AB43</f>
        <v>0</v>
      </c>
      <c r="AC43" s="6">
        <f>Outputs!AC43-OutputFixed!AC43</f>
        <v>0</v>
      </c>
      <c r="AD43" s="6">
        <f>Outputs!AD43-OutputFixed!AD43</f>
        <v>0</v>
      </c>
      <c r="AE43" s="6">
        <f>Outputs!AE43-OutputFixed!AE43</f>
        <v>0</v>
      </c>
      <c r="AF43" s="6">
        <f>Outputs!AF43-OutputFixed!AF43</f>
        <v>0</v>
      </c>
      <c r="AG43" s="6">
        <f>Outputs!AG43-OutputFixed!AG43</f>
        <v>0</v>
      </c>
      <c r="AH43" s="6">
        <f>Outputs!AH43-OutputFixed!AH43</f>
        <v>0</v>
      </c>
      <c r="AI43" s="6">
        <f>Outputs!AI43-OutputFixed!AI43</f>
        <v>166.66666666666606</v>
      </c>
      <c r="AJ43" s="6">
        <f>Outputs!AJ43-OutputFixed!AJ43</f>
        <v>166.66666666666606</v>
      </c>
      <c r="AK43" s="6">
        <f>Outputs!AK43-OutputFixed!AK43</f>
        <v>166.66666666666606</v>
      </c>
      <c r="AL43" s="6">
        <f>Outputs!AL43-OutputFixed!AL43</f>
        <v>166.66666666666606</v>
      </c>
      <c r="AM43" s="6">
        <f>Outputs!AM43-OutputFixed!AM43</f>
        <v>166.66666666666606</v>
      </c>
      <c r="AN43" s="6">
        <f>Outputs!AN43-OutputFixed!AN43</f>
        <v>166.66666666666606</v>
      </c>
      <c r="AO43" s="6">
        <f>Outputs!AO43-OutputFixed!AO43</f>
        <v>166.66666666666606</v>
      </c>
      <c r="AP43" s="6">
        <f>Outputs!AP43-OutputFixed!AP43</f>
        <v>166.66666666666606</v>
      </c>
      <c r="AQ43" s="6">
        <f>Outputs!AQ43-OutputFixed!AQ43</f>
        <v>166.66666666666606</v>
      </c>
      <c r="AR43" s="6">
        <f>Outputs!AR43-OutputFixed!AR43</f>
        <v>166.66666666666606</v>
      </c>
      <c r="AS43" s="6">
        <f>Outputs!AS43-OutputFixed!AS43</f>
        <v>166.66666666666606</v>
      </c>
      <c r="AT43" s="6">
        <f>Outputs!AT43-OutputFixed!AT43</f>
        <v>166.66666666666606</v>
      </c>
      <c r="AU43" s="6">
        <f>Outputs!AU43-OutputFixed!AU43</f>
        <v>0</v>
      </c>
      <c r="AV43" s="6">
        <f>Outputs!AV43-OutputFixed!AV43</f>
        <v>0</v>
      </c>
      <c r="AW43" s="6">
        <f>Outputs!AW43-OutputFixed!AW43</f>
        <v>0</v>
      </c>
      <c r="AX43" s="6">
        <f>Outputs!AX43-OutputFixed!AX43</f>
        <v>0</v>
      </c>
      <c r="AY43" s="6">
        <f>Outputs!AY43-OutputFixed!AY43</f>
        <v>0</v>
      </c>
      <c r="AZ43" s="6">
        <f>Outputs!AZ43-OutputFixed!AZ43</f>
        <v>0</v>
      </c>
      <c r="BA43" s="6">
        <f>Outputs!BA43-OutputFixed!BA43</f>
        <v>0</v>
      </c>
      <c r="BB43" s="6">
        <f>Outputs!BB43-OutputFixed!BB43</f>
        <v>0</v>
      </c>
      <c r="BC43" s="6">
        <f>Outputs!BC43-OutputFixed!BC43</f>
        <v>0</v>
      </c>
      <c r="BD43" s="6">
        <f>Outputs!BD43-OutputFixed!BD43</f>
        <v>0</v>
      </c>
      <c r="BE43" s="6">
        <f>Outputs!BE43-OutputFixed!BE43</f>
        <v>0</v>
      </c>
      <c r="BF43" s="6">
        <f>Outputs!BF43-OutputFixed!BF43</f>
        <v>0</v>
      </c>
      <c r="BG43" s="6">
        <f>Outputs!BG43-OutputFixed!BG43</f>
        <v>0</v>
      </c>
      <c r="BH43" s="6">
        <f>Outputs!BH43-OutputFixed!BH43</f>
        <v>0</v>
      </c>
      <c r="BI43" s="6">
        <f>Outputs!BI43-OutputFixed!BI43</f>
        <v>0</v>
      </c>
      <c r="BJ43" s="6">
        <f>Outputs!BJ43-OutputFixed!BJ43</f>
        <v>0</v>
      </c>
      <c r="BK43" s="6">
        <f>Outputs!BK43-OutputFixed!BK43</f>
        <v>0</v>
      </c>
      <c r="BL43" s="6">
        <f>Outputs!BL43-OutputFixed!BL43</f>
        <v>0</v>
      </c>
      <c r="BM43" s="6">
        <f>Outputs!BM43-OutputFixed!BM43</f>
        <v>0</v>
      </c>
      <c r="BN43" s="6">
        <f>Outputs!BN43-OutputFixed!BN43</f>
        <v>0</v>
      </c>
      <c r="BO43" s="6">
        <f>Outputs!BO43-OutputFixed!BO43</f>
        <v>0</v>
      </c>
      <c r="BP43" s="6">
        <f>Outputs!BP43-OutputFixed!BP43</f>
        <v>0</v>
      </c>
      <c r="BQ43" s="6">
        <f>Outputs!BQ43-OutputFixed!BQ43</f>
        <v>0</v>
      </c>
      <c r="BR43" s="6">
        <f>Outputs!BR43-OutputFixed!BR43</f>
        <v>0</v>
      </c>
      <c r="BS43" s="1"/>
    </row>
    <row r="44" spans="1:71" x14ac:dyDescent="0.2">
      <c r="A44" s="1"/>
      <c r="B44" s="1"/>
      <c r="C44" s="1" t="s">
        <v>56</v>
      </c>
      <c r="D44" s="1" t="s">
        <v>4</v>
      </c>
      <c r="E44" s="1"/>
      <c r="F44" s="1"/>
      <c r="G44" s="19">
        <f>Outputs!G44-OutputFixed!G44</f>
        <v>0</v>
      </c>
      <c r="H44" s="19">
        <f>Outputs!H44-OutputFixed!H44</f>
        <v>1039.5583333333525</v>
      </c>
      <c r="I44" s="19">
        <f>Outputs!I44-OutputFixed!I44</f>
        <v>1117.8000000000175</v>
      </c>
      <c r="J44" s="19">
        <f>Outputs!J44-OutputFixed!J44</f>
        <v>1117.8000000000175</v>
      </c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6">
        <f>Outputs!W44-OutputFixed!W44</f>
        <v>0</v>
      </c>
      <c r="X44" s="6">
        <f>Outputs!X44-OutputFixed!X44</f>
        <v>0</v>
      </c>
      <c r="Y44" s="6">
        <f>Outputs!Y44-OutputFixed!Y44</f>
        <v>0</v>
      </c>
      <c r="Z44" s="6">
        <f>Outputs!Z44-OutputFixed!Z44</f>
        <v>0</v>
      </c>
      <c r="AA44" s="6">
        <f>Outputs!AA44-OutputFixed!AA44</f>
        <v>0</v>
      </c>
      <c r="AB44" s="6">
        <f>Outputs!AB44-OutputFixed!AB44</f>
        <v>0</v>
      </c>
      <c r="AC44" s="6">
        <f>Outputs!AC44-OutputFixed!AC44</f>
        <v>0</v>
      </c>
      <c r="AD44" s="6">
        <f>Outputs!AD44-OutputFixed!AD44</f>
        <v>0</v>
      </c>
      <c r="AE44" s="6">
        <f>Outputs!AE44-OutputFixed!AE44</f>
        <v>0</v>
      </c>
      <c r="AF44" s="6">
        <f>Outputs!AF44-OutputFixed!AF44</f>
        <v>0</v>
      </c>
      <c r="AG44" s="6">
        <f>Outputs!AG44-OutputFixed!AG44</f>
        <v>0</v>
      </c>
      <c r="AH44" s="6">
        <f>Outputs!AH44-OutputFixed!AH44</f>
        <v>0</v>
      </c>
      <c r="AI44" s="6">
        <f>Outputs!AI44-OutputFixed!AI44</f>
        <v>-10.924999999998136</v>
      </c>
      <c r="AJ44" s="6">
        <f>Outputs!AJ44-OutputFixed!AJ44</f>
        <v>108.0583333333359</v>
      </c>
      <c r="AK44" s="6">
        <f>Outputs!AK44-OutputFixed!AK44</f>
        <v>201.20833333333769</v>
      </c>
      <c r="AL44" s="6">
        <f>Outputs!AL44-OutputFixed!AL44</f>
        <v>294.35833333333949</v>
      </c>
      <c r="AM44" s="6">
        <f>Outputs!AM44-OutputFixed!AM44</f>
        <v>387.5083333333414</v>
      </c>
      <c r="AN44" s="6">
        <f>Outputs!AN44-OutputFixed!AN44</f>
        <v>480.65833333334331</v>
      </c>
      <c r="AO44" s="6">
        <f>Outputs!AO44-OutputFixed!AO44</f>
        <v>573.80833333334522</v>
      </c>
      <c r="AP44" s="6">
        <f>Outputs!AP44-OutputFixed!AP44</f>
        <v>666.95833333334667</v>
      </c>
      <c r="AQ44" s="6">
        <f>Outputs!AQ44-OutputFixed!AQ44</f>
        <v>760.10833333334813</v>
      </c>
      <c r="AR44" s="6">
        <f>Outputs!AR44-OutputFixed!AR44</f>
        <v>853.25833333334958</v>
      </c>
      <c r="AS44" s="6">
        <f>Outputs!AS44-OutputFixed!AS44</f>
        <v>946.40833333335104</v>
      </c>
      <c r="AT44" s="6">
        <f>Outputs!AT44-OutputFixed!AT44</f>
        <v>1039.5583333333525</v>
      </c>
      <c r="AU44" s="6">
        <f>Outputs!AU44-OutputFixed!AU44</f>
        <v>1143.6333333333487</v>
      </c>
      <c r="AV44" s="6">
        <f>Outputs!AV44-OutputFixed!AV44</f>
        <v>1117.8000000000175</v>
      </c>
      <c r="AW44" s="6">
        <f>Outputs!AW44-OutputFixed!AW44</f>
        <v>1117.8000000000175</v>
      </c>
      <c r="AX44" s="6">
        <f>Outputs!AX44-OutputFixed!AX44</f>
        <v>1117.8000000000175</v>
      </c>
      <c r="AY44" s="6">
        <f>Outputs!AY44-OutputFixed!AY44</f>
        <v>1117.8000000000175</v>
      </c>
      <c r="AZ44" s="6">
        <f>Outputs!AZ44-OutputFixed!AZ44</f>
        <v>1117.8000000000175</v>
      </c>
      <c r="BA44" s="6">
        <f>Outputs!BA44-OutputFixed!BA44</f>
        <v>1117.8000000000175</v>
      </c>
      <c r="BB44" s="6">
        <f>Outputs!BB44-OutputFixed!BB44</f>
        <v>1117.8000000000175</v>
      </c>
      <c r="BC44" s="6">
        <f>Outputs!BC44-OutputFixed!BC44</f>
        <v>1117.8000000000175</v>
      </c>
      <c r="BD44" s="6">
        <f>Outputs!BD44-OutputFixed!BD44</f>
        <v>1117.8000000000175</v>
      </c>
      <c r="BE44" s="6">
        <f>Outputs!BE44-OutputFixed!BE44</f>
        <v>1117.8000000000175</v>
      </c>
      <c r="BF44" s="6">
        <f>Outputs!BF44-OutputFixed!BF44</f>
        <v>1117.8000000000175</v>
      </c>
      <c r="BG44" s="6">
        <f>Outputs!BG44-OutputFixed!BG44</f>
        <v>1117.8000000000175</v>
      </c>
      <c r="BH44" s="6">
        <f>Outputs!BH44-OutputFixed!BH44</f>
        <v>1117.8000000000175</v>
      </c>
      <c r="BI44" s="6">
        <f>Outputs!BI44-OutputFixed!BI44</f>
        <v>1117.8000000000175</v>
      </c>
      <c r="BJ44" s="6">
        <f>Outputs!BJ44-OutputFixed!BJ44</f>
        <v>1117.8000000000175</v>
      </c>
      <c r="BK44" s="6">
        <f>Outputs!BK44-OutputFixed!BK44</f>
        <v>1117.8000000000175</v>
      </c>
      <c r="BL44" s="6">
        <f>Outputs!BL44-OutputFixed!BL44</f>
        <v>1117.8000000000175</v>
      </c>
      <c r="BM44" s="6">
        <f>Outputs!BM44-OutputFixed!BM44</f>
        <v>1117.8000000000175</v>
      </c>
      <c r="BN44" s="6">
        <f>Outputs!BN44-OutputFixed!BN44</f>
        <v>1117.8000000000175</v>
      </c>
      <c r="BO44" s="6">
        <f>Outputs!BO44-OutputFixed!BO44</f>
        <v>1117.8000000000138</v>
      </c>
      <c r="BP44" s="6">
        <f>Outputs!BP44-OutputFixed!BP44</f>
        <v>1117.8000000000175</v>
      </c>
      <c r="BQ44" s="6">
        <f>Outputs!BQ44-OutputFixed!BQ44</f>
        <v>1117.8000000000175</v>
      </c>
      <c r="BR44" s="6">
        <f>Outputs!BR44-OutputFixed!BR44</f>
        <v>1117.8000000000175</v>
      </c>
      <c r="BS44" s="1"/>
    </row>
    <row r="45" spans="1:71" x14ac:dyDescent="0.2">
      <c r="A45" s="1"/>
      <c r="B45" s="1"/>
      <c r="C45" s="1" t="s">
        <v>124</v>
      </c>
      <c r="D45" s="1" t="s">
        <v>4</v>
      </c>
      <c r="E45" s="1"/>
      <c r="F45" s="1"/>
      <c r="G45" s="17">
        <f>Outputs!G45-OutputFixed!G45</f>
        <v>0</v>
      </c>
      <c r="H45" s="17">
        <f>Outputs!H45-OutputFixed!H45</f>
        <v>1206.2250000000204</v>
      </c>
      <c r="I45" s="17">
        <f>Outputs!I45-OutputFixed!I45</f>
        <v>1117.8000000000175</v>
      </c>
      <c r="J45" s="17">
        <f>Outputs!J45-OutputFixed!J45</f>
        <v>1117.8000000000175</v>
      </c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7">
        <f>Outputs!W45-OutputFixed!W45</f>
        <v>0</v>
      </c>
      <c r="X45" s="17">
        <f>Outputs!X45-OutputFixed!X45</f>
        <v>0</v>
      </c>
      <c r="Y45" s="17">
        <f>Outputs!Y45-OutputFixed!Y45</f>
        <v>0</v>
      </c>
      <c r="Z45" s="17">
        <f>Outputs!Z45-OutputFixed!Z45</f>
        <v>0</v>
      </c>
      <c r="AA45" s="17">
        <f>Outputs!AA45-OutputFixed!AA45</f>
        <v>0</v>
      </c>
      <c r="AB45" s="17">
        <f>Outputs!AB45-OutputFixed!AB45</f>
        <v>0</v>
      </c>
      <c r="AC45" s="17">
        <f>Outputs!AC45-OutputFixed!AC45</f>
        <v>0</v>
      </c>
      <c r="AD45" s="17">
        <f>Outputs!AD45-OutputFixed!AD45</f>
        <v>0</v>
      </c>
      <c r="AE45" s="17">
        <f>Outputs!AE45-OutputFixed!AE45</f>
        <v>0</v>
      </c>
      <c r="AF45" s="17">
        <f>Outputs!AF45-OutputFixed!AF45</f>
        <v>0</v>
      </c>
      <c r="AG45" s="17">
        <f>Outputs!AG45-OutputFixed!AG45</f>
        <v>0</v>
      </c>
      <c r="AH45" s="17">
        <f>Outputs!AH45-OutputFixed!AH45</f>
        <v>0</v>
      </c>
      <c r="AI45" s="17">
        <f>Outputs!AI45-OutputFixed!AI45</f>
        <v>155.7416666666677</v>
      </c>
      <c r="AJ45" s="17">
        <f>Outputs!AJ45-OutputFixed!AJ45</f>
        <v>274.72500000000218</v>
      </c>
      <c r="AK45" s="17">
        <f>Outputs!AK45-OutputFixed!AK45</f>
        <v>367.87500000000273</v>
      </c>
      <c r="AL45" s="17">
        <f>Outputs!AL45-OutputFixed!AL45</f>
        <v>461.02500000000509</v>
      </c>
      <c r="AM45" s="17">
        <f>Outputs!AM45-OutputFixed!AM45</f>
        <v>554.17500000000837</v>
      </c>
      <c r="AN45" s="17">
        <f>Outputs!AN45-OutputFixed!AN45</f>
        <v>647.32500000000982</v>
      </c>
      <c r="AO45" s="17">
        <f>Outputs!AO45-OutputFixed!AO45</f>
        <v>740.4750000000131</v>
      </c>
      <c r="AP45" s="17">
        <f>Outputs!AP45-OutputFixed!AP45</f>
        <v>833.62500000001273</v>
      </c>
      <c r="AQ45" s="17">
        <f>Outputs!AQ45-OutputFixed!AQ45</f>
        <v>926.77500000001419</v>
      </c>
      <c r="AR45" s="17">
        <f>Outputs!AR45-OutputFixed!AR45</f>
        <v>1019.9250000000156</v>
      </c>
      <c r="AS45" s="17">
        <f>Outputs!AS45-OutputFixed!AS45</f>
        <v>1113.0750000000171</v>
      </c>
      <c r="AT45" s="17">
        <f>Outputs!AT45-OutputFixed!AT45</f>
        <v>1206.2250000000204</v>
      </c>
      <c r="AU45" s="17">
        <f>Outputs!AU45-OutputFixed!AU45</f>
        <v>1143.6333333333496</v>
      </c>
      <c r="AV45" s="17">
        <f>Outputs!AV45-OutputFixed!AV45</f>
        <v>1117.8000000000175</v>
      </c>
      <c r="AW45" s="17">
        <f>Outputs!AW45-OutputFixed!AW45</f>
        <v>1117.8000000000175</v>
      </c>
      <c r="AX45" s="17">
        <f>Outputs!AX45-OutputFixed!AX45</f>
        <v>1117.8000000000175</v>
      </c>
      <c r="AY45" s="17">
        <f>Outputs!AY45-OutputFixed!AY45</f>
        <v>1117.8000000000175</v>
      </c>
      <c r="AZ45" s="17">
        <f>Outputs!AZ45-OutputFixed!AZ45</f>
        <v>1117.8000000000175</v>
      </c>
      <c r="BA45" s="17">
        <f>Outputs!BA45-OutputFixed!BA45</f>
        <v>1117.8000000000175</v>
      </c>
      <c r="BB45" s="17">
        <f>Outputs!BB45-OutputFixed!BB45</f>
        <v>1117.8000000000175</v>
      </c>
      <c r="BC45" s="17">
        <f>Outputs!BC45-OutputFixed!BC45</f>
        <v>1117.8000000000175</v>
      </c>
      <c r="BD45" s="17">
        <f>Outputs!BD45-OutputFixed!BD45</f>
        <v>1117.8000000000175</v>
      </c>
      <c r="BE45" s="17">
        <f>Outputs!BE45-OutputFixed!BE45</f>
        <v>1117.8000000000175</v>
      </c>
      <c r="BF45" s="17">
        <f>Outputs!BF45-OutputFixed!BF45</f>
        <v>1117.8000000000175</v>
      </c>
      <c r="BG45" s="17">
        <f>Outputs!BG45-OutputFixed!BG45</f>
        <v>1117.8000000000175</v>
      </c>
      <c r="BH45" s="17">
        <f>Outputs!BH45-OutputFixed!BH45</f>
        <v>1117.8000000000138</v>
      </c>
      <c r="BI45" s="17">
        <f>Outputs!BI45-OutputFixed!BI45</f>
        <v>1117.8000000000175</v>
      </c>
      <c r="BJ45" s="17">
        <f>Outputs!BJ45-OutputFixed!BJ45</f>
        <v>1117.8000000000175</v>
      </c>
      <c r="BK45" s="17">
        <f>Outputs!BK45-OutputFixed!BK45</f>
        <v>1117.8000000000175</v>
      </c>
      <c r="BL45" s="17">
        <f>Outputs!BL45-OutputFixed!BL45</f>
        <v>1117.8000000000175</v>
      </c>
      <c r="BM45" s="17">
        <f>Outputs!BM45-OutputFixed!BM45</f>
        <v>1117.8000000000175</v>
      </c>
      <c r="BN45" s="17">
        <f>Outputs!BN45-OutputFixed!BN45</f>
        <v>1117.8000000000175</v>
      </c>
      <c r="BO45" s="17">
        <f>Outputs!BO45-OutputFixed!BO45</f>
        <v>1117.8000000000175</v>
      </c>
      <c r="BP45" s="17">
        <f>Outputs!BP45-OutputFixed!BP45</f>
        <v>1117.8000000000175</v>
      </c>
      <c r="BQ45" s="17">
        <f>Outputs!BQ45-OutputFixed!BQ45</f>
        <v>1117.8000000000175</v>
      </c>
      <c r="BR45" s="17">
        <f>Outputs!BR45-OutputFixed!BR45</f>
        <v>1117.8000000000175</v>
      </c>
      <c r="BS45" s="1"/>
    </row>
    <row r="46" spans="1:7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</row>
    <row r="47" spans="1:71" x14ac:dyDescent="0.2">
      <c r="A47" s="1"/>
      <c r="B47" s="1"/>
      <c r="C47" s="1" t="s">
        <v>72</v>
      </c>
      <c r="D47" s="1" t="s">
        <v>4</v>
      </c>
      <c r="E47" s="1"/>
      <c r="F47" s="1"/>
      <c r="G47" s="19">
        <f>Outputs!G47-OutputFixed!G47</f>
        <v>0</v>
      </c>
      <c r="H47" s="19">
        <f>Outputs!H47-OutputFixed!H47</f>
        <v>-77.5</v>
      </c>
      <c r="I47" s="19">
        <f>Outputs!I47-OutputFixed!I47</f>
        <v>0</v>
      </c>
      <c r="J47" s="19">
        <f>Outputs!J47-OutputFixed!J47</f>
        <v>0</v>
      </c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6">
        <f>Outputs!W47-OutputFixed!W47</f>
        <v>0</v>
      </c>
      <c r="X47" s="6">
        <f>Outputs!X47-OutputFixed!X47</f>
        <v>0</v>
      </c>
      <c r="Y47" s="6">
        <f>Outputs!Y47-OutputFixed!Y47</f>
        <v>0</v>
      </c>
      <c r="Z47" s="6">
        <f>Outputs!Z47-OutputFixed!Z47</f>
        <v>0</v>
      </c>
      <c r="AA47" s="6">
        <f>Outputs!AA47-OutputFixed!AA47</f>
        <v>0</v>
      </c>
      <c r="AB47" s="6">
        <f>Outputs!AB47-OutputFixed!AB47</f>
        <v>0</v>
      </c>
      <c r="AC47" s="6">
        <f>Outputs!AC47-OutputFixed!AC47</f>
        <v>0</v>
      </c>
      <c r="AD47" s="6">
        <f>Outputs!AD47-OutputFixed!AD47</f>
        <v>0</v>
      </c>
      <c r="AE47" s="6">
        <f>Outputs!AE47-OutputFixed!AE47</f>
        <v>0</v>
      </c>
      <c r="AF47" s="6">
        <f>Outputs!AF47-OutputFixed!AF47</f>
        <v>0</v>
      </c>
      <c r="AG47" s="6">
        <f>Outputs!AG47-OutputFixed!AG47</f>
        <v>0</v>
      </c>
      <c r="AH47" s="6">
        <f>Outputs!AH47-OutputFixed!AH47</f>
        <v>0</v>
      </c>
      <c r="AI47" s="6">
        <f>Outputs!AI47-OutputFixed!AI47</f>
        <v>-51.66666666666606</v>
      </c>
      <c r="AJ47" s="6">
        <f>Outputs!AJ47-OutputFixed!AJ47</f>
        <v>-77.5</v>
      </c>
      <c r="AK47" s="6">
        <f>Outputs!AK47-OutputFixed!AK47</f>
        <v>-77.5</v>
      </c>
      <c r="AL47" s="6">
        <f>Outputs!AL47-OutputFixed!AL47</f>
        <v>-77.5</v>
      </c>
      <c r="AM47" s="6">
        <f>Outputs!AM47-OutputFixed!AM47</f>
        <v>-77.5</v>
      </c>
      <c r="AN47" s="6">
        <f>Outputs!AN47-OutputFixed!AN47</f>
        <v>-77.5</v>
      </c>
      <c r="AO47" s="6">
        <f>Outputs!AO47-OutputFixed!AO47</f>
        <v>-77.5</v>
      </c>
      <c r="AP47" s="6">
        <f>Outputs!AP47-OutputFixed!AP47</f>
        <v>-77.5</v>
      </c>
      <c r="AQ47" s="6">
        <f>Outputs!AQ47-OutputFixed!AQ47</f>
        <v>-77.5</v>
      </c>
      <c r="AR47" s="6">
        <f>Outputs!AR47-OutputFixed!AR47</f>
        <v>-77.5</v>
      </c>
      <c r="AS47" s="6">
        <f>Outputs!AS47-OutputFixed!AS47</f>
        <v>-77.5</v>
      </c>
      <c r="AT47" s="6">
        <f>Outputs!AT47-OutputFixed!AT47</f>
        <v>-77.5</v>
      </c>
      <c r="AU47" s="6">
        <f>Outputs!AU47-OutputFixed!AU47</f>
        <v>-25.833333333332121</v>
      </c>
      <c r="AV47" s="6">
        <f>Outputs!AV47-OutputFixed!AV47</f>
        <v>0</v>
      </c>
      <c r="AW47" s="6">
        <f>Outputs!AW47-OutputFixed!AW47</f>
        <v>0</v>
      </c>
      <c r="AX47" s="6">
        <f>Outputs!AX47-OutputFixed!AX47</f>
        <v>0</v>
      </c>
      <c r="AY47" s="6">
        <f>Outputs!AY47-OutputFixed!AY47</f>
        <v>0</v>
      </c>
      <c r="AZ47" s="6">
        <f>Outputs!AZ47-OutputFixed!AZ47</f>
        <v>0</v>
      </c>
      <c r="BA47" s="6">
        <f>Outputs!BA47-OutputFixed!BA47</f>
        <v>0</v>
      </c>
      <c r="BB47" s="6">
        <f>Outputs!BB47-OutputFixed!BB47</f>
        <v>0</v>
      </c>
      <c r="BC47" s="6">
        <f>Outputs!BC47-OutputFixed!BC47</f>
        <v>0</v>
      </c>
      <c r="BD47" s="6">
        <f>Outputs!BD47-OutputFixed!BD47</f>
        <v>0</v>
      </c>
      <c r="BE47" s="6">
        <f>Outputs!BE47-OutputFixed!BE47</f>
        <v>0</v>
      </c>
      <c r="BF47" s="6">
        <f>Outputs!BF47-OutputFixed!BF47</f>
        <v>0</v>
      </c>
      <c r="BG47" s="6">
        <f>Outputs!BG47-OutputFixed!BG47</f>
        <v>0</v>
      </c>
      <c r="BH47" s="6">
        <f>Outputs!BH47-OutputFixed!BH47</f>
        <v>0</v>
      </c>
      <c r="BI47" s="6">
        <f>Outputs!BI47-OutputFixed!BI47</f>
        <v>0</v>
      </c>
      <c r="BJ47" s="6">
        <f>Outputs!BJ47-OutputFixed!BJ47</f>
        <v>0</v>
      </c>
      <c r="BK47" s="6">
        <f>Outputs!BK47-OutputFixed!BK47</f>
        <v>0</v>
      </c>
      <c r="BL47" s="6">
        <f>Outputs!BL47-OutputFixed!BL47</f>
        <v>0</v>
      </c>
      <c r="BM47" s="6">
        <f>Outputs!BM47-OutputFixed!BM47</f>
        <v>0</v>
      </c>
      <c r="BN47" s="6">
        <f>Outputs!BN47-OutputFixed!BN47</f>
        <v>0</v>
      </c>
      <c r="BO47" s="6">
        <f>Outputs!BO47-OutputFixed!BO47</f>
        <v>0</v>
      </c>
      <c r="BP47" s="6">
        <f>Outputs!BP47-OutputFixed!BP47</f>
        <v>0</v>
      </c>
      <c r="BQ47" s="6">
        <f>Outputs!BQ47-OutputFixed!BQ47</f>
        <v>0</v>
      </c>
      <c r="BR47" s="6">
        <f>Outputs!BR47-OutputFixed!BR47</f>
        <v>0</v>
      </c>
      <c r="BS47" s="1"/>
    </row>
    <row r="48" spans="1:71" x14ac:dyDescent="0.2">
      <c r="A48" s="1"/>
      <c r="B48" s="1"/>
      <c r="C48" s="1" t="s">
        <v>59</v>
      </c>
      <c r="D48" s="1" t="s">
        <v>4</v>
      </c>
      <c r="E48" s="1"/>
      <c r="F48" s="1"/>
      <c r="G48" s="19">
        <f>Outputs!G48-OutputFixed!G48</f>
        <v>0</v>
      </c>
      <c r="H48" s="19">
        <f>Outputs!H48-OutputFixed!H48</f>
        <v>-10.925000000000001</v>
      </c>
      <c r="I48" s="19">
        <f>Outputs!I48-OutputFixed!I48</f>
        <v>0</v>
      </c>
      <c r="J48" s="19">
        <f>Outputs!J48-OutputFixed!J48</f>
        <v>0</v>
      </c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6">
        <f>Outputs!W48-OutputFixed!W48</f>
        <v>0</v>
      </c>
      <c r="X48" s="6">
        <f>Outputs!X48-OutputFixed!X48</f>
        <v>0</v>
      </c>
      <c r="Y48" s="6">
        <f>Outputs!Y48-OutputFixed!Y48</f>
        <v>0</v>
      </c>
      <c r="Z48" s="6">
        <f>Outputs!Z48-OutputFixed!Z48</f>
        <v>0</v>
      </c>
      <c r="AA48" s="6">
        <f>Outputs!AA48-OutputFixed!AA48</f>
        <v>0</v>
      </c>
      <c r="AB48" s="6">
        <f>Outputs!AB48-OutputFixed!AB48</f>
        <v>0</v>
      </c>
      <c r="AC48" s="6">
        <f>Outputs!AC48-OutputFixed!AC48</f>
        <v>0</v>
      </c>
      <c r="AD48" s="6">
        <f>Outputs!AD48-OutputFixed!AD48</f>
        <v>0</v>
      </c>
      <c r="AE48" s="6">
        <f>Outputs!AE48-OutputFixed!AE48</f>
        <v>0</v>
      </c>
      <c r="AF48" s="6">
        <f>Outputs!AF48-OutputFixed!AF48</f>
        <v>0</v>
      </c>
      <c r="AG48" s="6">
        <f>Outputs!AG48-OutputFixed!AG48</f>
        <v>0</v>
      </c>
      <c r="AH48" s="6">
        <f>Outputs!AH48-OutputFixed!AH48</f>
        <v>0</v>
      </c>
      <c r="AI48" s="6">
        <f>Outputs!AI48-OutputFixed!AI48</f>
        <v>-10.924999999999983</v>
      </c>
      <c r="AJ48" s="6">
        <f>Outputs!AJ48-OutputFixed!AJ48</f>
        <v>-10.924999999999997</v>
      </c>
      <c r="AK48" s="6">
        <f>Outputs!AK48-OutputFixed!AK48</f>
        <v>-10.92499999999999</v>
      </c>
      <c r="AL48" s="6">
        <f>Outputs!AL48-OutputFixed!AL48</f>
        <v>-10.925000000000004</v>
      </c>
      <c r="AM48" s="6">
        <f>Outputs!AM48-OutputFixed!AM48</f>
        <v>-10.924999999999997</v>
      </c>
      <c r="AN48" s="6">
        <f>Outputs!AN48-OutputFixed!AN48</f>
        <v>-10.925000000000001</v>
      </c>
      <c r="AO48" s="6">
        <f>Outputs!AO48-OutputFixed!AO48</f>
        <v>-10.924999999999999</v>
      </c>
      <c r="AP48" s="6">
        <f>Outputs!AP48-OutputFixed!AP48</f>
        <v>-10.925000000000001</v>
      </c>
      <c r="AQ48" s="6">
        <f>Outputs!AQ48-OutputFixed!AQ48</f>
        <v>-10.924999999999999</v>
      </c>
      <c r="AR48" s="6">
        <f>Outputs!AR48-OutputFixed!AR48</f>
        <v>-10.925000000000001</v>
      </c>
      <c r="AS48" s="6">
        <f>Outputs!AS48-OutputFixed!AS48</f>
        <v>-10.925000000000002</v>
      </c>
      <c r="AT48" s="6">
        <f>Outputs!AT48-OutputFixed!AT48</f>
        <v>-10.925000000000001</v>
      </c>
      <c r="AU48" s="6">
        <f>Outputs!AU48-OutputFixed!AU48</f>
        <v>0</v>
      </c>
      <c r="AV48" s="6">
        <f>Outputs!AV48-OutputFixed!AV48</f>
        <v>0</v>
      </c>
      <c r="AW48" s="6">
        <f>Outputs!AW48-OutputFixed!AW48</f>
        <v>0</v>
      </c>
      <c r="AX48" s="6">
        <f>Outputs!AX48-OutputFixed!AX48</f>
        <v>0</v>
      </c>
      <c r="AY48" s="6">
        <f>Outputs!AY48-OutputFixed!AY48</f>
        <v>0</v>
      </c>
      <c r="AZ48" s="6">
        <f>Outputs!AZ48-OutputFixed!AZ48</f>
        <v>0</v>
      </c>
      <c r="BA48" s="6">
        <f>Outputs!BA48-OutputFixed!BA48</f>
        <v>0</v>
      </c>
      <c r="BB48" s="6">
        <f>Outputs!BB48-OutputFixed!BB48</f>
        <v>0</v>
      </c>
      <c r="BC48" s="6">
        <f>Outputs!BC48-OutputFixed!BC48</f>
        <v>0</v>
      </c>
      <c r="BD48" s="6">
        <f>Outputs!BD48-OutputFixed!BD48</f>
        <v>0</v>
      </c>
      <c r="BE48" s="6">
        <f>Outputs!BE48-OutputFixed!BE48</f>
        <v>0</v>
      </c>
      <c r="BF48" s="6">
        <f>Outputs!BF48-OutputFixed!BF48</f>
        <v>0</v>
      </c>
      <c r="BG48" s="6">
        <f>Outputs!BG48-OutputFixed!BG48</f>
        <v>0</v>
      </c>
      <c r="BH48" s="6">
        <f>Outputs!BH48-OutputFixed!BH48</f>
        <v>0</v>
      </c>
      <c r="BI48" s="6">
        <f>Outputs!BI48-OutputFixed!BI48</f>
        <v>0</v>
      </c>
      <c r="BJ48" s="6">
        <f>Outputs!BJ48-OutputFixed!BJ48</f>
        <v>0</v>
      </c>
      <c r="BK48" s="6">
        <f>Outputs!BK48-OutputFixed!BK48</f>
        <v>0</v>
      </c>
      <c r="BL48" s="6">
        <f>Outputs!BL48-OutputFixed!BL48</f>
        <v>0</v>
      </c>
      <c r="BM48" s="6">
        <f>Outputs!BM48-OutputFixed!BM48</f>
        <v>0</v>
      </c>
      <c r="BN48" s="6">
        <f>Outputs!BN48-OutputFixed!BN48</f>
        <v>0</v>
      </c>
      <c r="BO48" s="6">
        <f>Outputs!BO48-OutputFixed!BO48</f>
        <v>0</v>
      </c>
      <c r="BP48" s="6">
        <f>Outputs!BP48-OutputFixed!BP48</f>
        <v>0</v>
      </c>
      <c r="BQ48" s="6">
        <f>Outputs!BQ48-OutputFixed!BQ48</f>
        <v>0</v>
      </c>
      <c r="BR48" s="6">
        <f>Outputs!BR48-OutputFixed!BR48</f>
        <v>0</v>
      </c>
      <c r="BS48" s="1"/>
    </row>
    <row r="49" spans="1:71" x14ac:dyDescent="0.2">
      <c r="A49" s="1"/>
      <c r="B49" s="1"/>
      <c r="C49" s="1" t="s">
        <v>123</v>
      </c>
      <c r="D49" s="1" t="s">
        <v>4</v>
      </c>
      <c r="E49" s="1"/>
      <c r="F49" s="1"/>
      <c r="G49" s="19">
        <f>Outputs!G49-OutputFixed!G49</f>
        <v>0</v>
      </c>
      <c r="H49" s="19">
        <f>Outputs!H49-OutputFixed!H49</f>
        <v>0</v>
      </c>
      <c r="I49" s="19">
        <f>Outputs!I49-OutputFixed!I49</f>
        <v>0</v>
      </c>
      <c r="J49" s="19">
        <f>Outputs!J49-OutputFixed!J49</f>
        <v>0</v>
      </c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6">
        <f>Outputs!W49-OutputFixed!W49</f>
        <v>0</v>
      </c>
      <c r="X49" s="6">
        <f>Outputs!X49-OutputFixed!X49</f>
        <v>0</v>
      </c>
      <c r="Y49" s="6">
        <f>Outputs!Y49-OutputFixed!Y49</f>
        <v>0</v>
      </c>
      <c r="Z49" s="6">
        <f>Outputs!Z49-OutputFixed!Z49</f>
        <v>0</v>
      </c>
      <c r="AA49" s="6">
        <f>Outputs!AA49-OutputFixed!AA49</f>
        <v>0</v>
      </c>
      <c r="AB49" s="6">
        <f>Outputs!AB49-OutputFixed!AB49</f>
        <v>0</v>
      </c>
      <c r="AC49" s="6">
        <f>Outputs!AC49-OutputFixed!AC49</f>
        <v>0</v>
      </c>
      <c r="AD49" s="6">
        <f>Outputs!AD49-OutputFixed!AD49</f>
        <v>0</v>
      </c>
      <c r="AE49" s="6">
        <f>Outputs!AE49-OutputFixed!AE49</f>
        <v>0</v>
      </c>
      <c r="AF49" s="6">
        <f>Outputs!AF49-OutputFixed!AF49</f>
        <v>0</v>
      </c>
      <c r="AG49" s="6">
        <f>Outputs!AG49-OutputFixed!AG49</f>
        <v>0</v>
      </c>
      <c r="AH49" s="6">
        <f>Outputs!AH49-OutputFixed!AH49</f>
        <v>0</v>
      </c>
      <c r="AI49" s="6">
        <f>Outputs!AI49-OutputFixed!AI49</f>
        <v>0</v>
      </c>
      <c r="AJ49" s="6">
        <f>Outputs!AJ49-OutputFixed!AJ49</f>
        <v>0</v>
      </c>
      <c r="AK49" s="6">
        <f>Outputs!AK49-OutputFixed!AK49</f>
        <v>0</v>
      </c>
      <c r="AL49" s="6">
        <f>Outputs!AL49-OutputFixed!AL49</f>
        <v>0</v>
      </c>
      <c r="AM49" s="6">
        <f>Outputs!AM49-OutputFixed!AM49</f>
        <v>0</v>
      </c>
      <c r="AN49" s="6">
        <f>Outputs!AN49-OutputFixed!AN49</f>
        <v>0</v>
      </c>
      <c r="AO49" s="6">
        <f>Outputs!AO49-OutputFixed!AO49</f>
        <v>0</v>
      </c>
      <c r="AP49" s="6">
        <f>Outputs!AP49-OutputFixed!AP49</f>
        <v>0</v>
      </c>
      <c r="AQ49" s="6">
        <f>Outputs!AQ49-OutputFixed!AQ49</f>
        <v>0</v>
      </c>
      <c r="AR49" s="6">
        <f>Outputs!AR49-OutputFixed!AR49</f>
        <v>0</v>
      </c>
      <c r="AS49" s="6">
        <f>Outputs!AS49-OutputFixed!AS49</f>
        <v>0</v>
      </c>
      <c r="AT49" s="6">
        <f>Outputs!AT49-OutputFixed!AT49</f>
        <v>0</v>
      </c>
      <c r="AU49" s="6">
        <f>Outputs!AU49-OutputFixed!AU49</f>
        <v>0</v>
      </c>
      <c r="AV49" s="6">
        <f>Outputs!AV49-OutputFixed!AV49</f>
        <v>0</v>
      </c>
      <c r="AW49" s="6">
        <f>Outputs!AW49-OutputFixed!AW49</f>
        <v>0</v>
      </c>
      <c r="AX49" s="6">
        <f>Outputs!AX49-OutputFixed!AX49</f>
        <v>0</v>
      </c>
      <c r="AY49" s="6">
        <f>Outputs!AY49-OutputFixed!AY49</f>
        <v>0</v>
      </c>
      <c r="AZ49" s="6">
        <f>Outputs!AZ49-OutputFixed!AZ49</f>
        <v>0</v>
      </c>
      <c r="BA49" s="6">
        <f>Outputs!BA49-OutputFixed!BA49</f>
        <v>0</v>
      </c>
      <c r="BB49" s="6">
        <f>Outputs!BB49-OutputFixed!BB49</f>
        <v>0</v>
      </c>
      <c r="BC49" s="6">
        <f>Outputs!BC49-OutputFixed!BC49</f>
        <v>0</v>
      </c>
      <c r="BD49" s="6">
        <f>Outputs!BD49-OutputFixed!BD49</f>
        <v>0</v>
      </c>
      <c r="BE49" s="6">
        <f>Outputs!BE49-OutputFixed!BE49</f>
        <v>0</v>
      </c>
      <c r="BF49" s="6">
        <f>Outputs!BF49-OutputFixed!BF49</f>
        <v>0</v>
      </c>
      <c r="BG49" s="6">
        <f>Outputs!BG49-OutputFixed!BG49</f>
        <v>0</v>
      </c>
      <c r="BH49" s="6">
        <f>Outputs!BH49-OutputFixed!BH49</f>
        <v>0</v>
      </c>
      <c r="BI49" s="6">
        <f>Outputs!BI49-OutputFixed!BI49</f>
        <v>0</v>
      </c>
      <c r="BJ49" s="6">
        <f>Outputs!BJ49-OutputFixed!BJ49</f>
        <v>0</v>
      </c>
      <c r="BK49" s="6">
        <f>Outputs!BK49-OutputFixed!BK49</f>
        <v>0</v>
      </c>
      <c r="BL49" s="6">
        <f>Outputs!BL49-OutputFixed!BL49</f>
        <v>0</v>
      </c>
      <c r="BM49" s="6">
        <f>Outputs!BM49-OutputFixed!BM49</f>
        <v>0</v>
      </c>
      <c r="BN49" s="6">
        <f>Outputs!BN49-OutputFixed!BN49</f>
        <v>0</v>
      </c>
      <c r="BO49" s="6">
        <f>Outputs!BO49-OutputFixed!BO49</f>
        <v>0</v>
      </c>
      <c r="BP49" s="6">
        <f>Outputs!BP49-OutputFixed!BP49</f>
        <v>0</v>
      </c>
      <c r="BQ49" s="6">
        <f>Outputs!BQ49-OutputFixed!BQ49</f>
        <v>0</v>
      </c>
      <c r="BR49" s="6">
        <f>Outputs!BR49-OutputFixed!BR49</f>
        <v>0</v>
      </c>
      <c r="BS49" s="1"/>
    </row>
    <row r="50" spans="1:71" x14ac:dyDescent="0.2">
      <c r="A50" s="1"/>
      <c r="B50" s="1"/>
      <c r="C50" s="1" t="s">
        <v>122</v>
      </c>
      <c r="D50" s="1" t="s">
        <v>4</v>
      </c>
      <c r="E50" s="1"/>
      <c r="F50" s="1"/>
      <c r="G50" s="17">
        <f>Outputs!G50-OutputFixed!G50</f>
        <v>0</v>
      </c>
      <c r="H50" s="17">
        <f>Outputs!H50-OutputFixed!H50</f>
        <v>-88.424999999999272</v>
      </c>
      <c r="I50" s="17">
        <f>Outputs!I50-OutputFixed!I50</f>
        <v>0</v>
      </c>
      <c r="J50" s="17">
        <f>Outputs!J50-OutputFixed!J50</f>
        <v>0</v>
      </c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7">
        <f>Outputs!W50-OutputFixed!W50</f>
        <v>0</v>
      </c>
      <c r="X50" s="17">
        <f>Outputs!X50-OutputFixed!X50</f>
        <v>0</v>
      </c>
      <c r="Y50" s="17">
        <f>Outputs!Y50-OutputFixed!Y50</f>
        <v>0</v>
      </c>
      <c r="Z50" s="17">
        <f>Outputs!Z50-OutputFixed!Z50</f>
        <v>0</v>
      </c>
      <c r="AA50" s="17">
        <f>Outputs!AA50-OutputFixed!AA50</f>
        <v>0</v>
      </c>
      <c r="AB50" s="17">
        <f>Outputs!AB50-OutputFixed!AB50</f>
        <v>0</v>
      </c>
      <c r="AC50" s="17">
        <f>Outputs!AC50-OutputFixed!AC50</f>
        <v>0</v>
      </c>
      <c r="AD50" s="17">
        <f>Outputs!AD50-OutputFixed!AD50</f>
        <v>0</v>
      </c>
      <c r="AE50" s="17">
        <f>Outputs!AE50-OutputFixed!AE50</f>
        <v>0</v>
      </c>
      <c r="AF50" s="17">
        <f>Outputs!AF50-OutputFixed!AF50</f>
        <v>0</v>
      </c>
      <c r="AG50" s="17">
        <f>Outputs!AG50-OutputFixed!AG50</f>
        <v>0</v>
      </c>
      <c r="AH50" s="17">
        <f>Outputs!AH50-OutputFixed!AH50</f>
        <v>0</v>
      </c>
      <c r="AI50" s="17">
        <f>Outputs!AI50-OutputFixed!AI50</f>
        <v>-62.591666666665333</v>
      </c>
      <c r="AJ50" s="17">
        <f>Outputs!AJ50-OutputFixed!AJ50</f>
        <v>-88.425000000001091</v>
      </c>
      <c r="AK50" s="17">
        <f>Outputs!AK50-OutputFixed!AK50</f>
        <v>-88.424999999999272</v>
      </c>
      <c r="AL50" s="17">
        <f>Outputs!AL50-OutputFixed!AL50</f>
        <v>-88.424999999999272</v>
      </c>
      <c r="AM50" s="17">
        <f>Outputs!AM50-OutputFixed!AM50</f>
        <v>-88.425000000001091</v>
      </c>
      <c r="AN50" s="17">
        <f>Outputs!AN50-OutputFixed!AN50</f>
        <v>-88.424999999999272</v>
      </c>
      <c r="AO50" s="17">
        <f>Outputs!AO50-OutputFixed!AO50</f>
        <v>-88.424999999999272</v>
      </c>
      <c r="AP50" s="17">
        <f>Outputs!AP50-OutputFixed!AP50</f>
        <v>-88.424999999999272</v>
      </c>
      <c r="AQ50" s="17">
        <f>Outputs!AQ50-OutputFixed!AQ50</f>
        <v>-88.424999999999272</v>
      </c>
      <c r="AR50" s="17">
        <f>Outputs!AR50-OutputFixed!AR50</f>
        <v>-88.424999999999272</v>
      </c>
      <c r="AS50" s="17">
        <f>Outputs!AS50-OutputFixed!AS50</f>
        <v>-88.425000000001091</v>
      </c>
      <c r="AT50" s="17">
        <f>Outputs!AT50-OutputFixed!AT50</f>
        <v>-88.424999999999272</v>
      </c>
      <c r="AU50" s="17">
        <f>Outputs!AU50-OutputFixed!AU50</f>
        <v>-25.833333333332121</v>
      </c>
      <c r="AV50" s="17">
        <f>Outputs!AV50-OutputFixed!AV50</f>
        <v>0</v>
      </c>
      <c r="AW50" s="17">
        <f>Outputs!AW50-OutputFixed!AW50</f>
        <v>0</v>
      </c>
      <c r="AX50" s="17">
        <f>Outputs!AX50-OutputFixed!AX50</f>
        <v>0</v>
      </c>
      <c r="AY50" s="17">
        <f>Outputs!AY50-OutputFixed!AY50</f>
        <v>0</v>
      </c>
      <c r="AZ50" s="17">
        <f>Outputs!AZ50-OutputFixed!AZ50</f>
        <v>0</v>
      </c>
      <c r="BA50" s="17">
        <f>Outputs!BA50-OutputFixed!BA50</f>
        <v>0</v>
      </c>
      <c r="BB50" s="17">
        <f>Outputs!BB50-OutputFixed!BB50</f>
        <v>0</v>
      </c>
      <c r="BC50" s="17">
        <f>Outputs!BC50-OutputFixed!BC50</f>
        <v>0</v>
      </c>
      <c r="BD50" s="17">
        <f>Outputs!BD50-OutputFixed!BD50</f>
        <v>0</v>
      </c>
      <c r="BE50" s="17">
        <f>Outputs!BE50-OutputFixed!BE50</f>
        <v>0</v>
      </c>
      <c r="BF50" s="17">
        <f>Outputs!BF50-OutputFixed!BF50</f>
        <v>0</v>
      </c>
      <c r="BG50" s="17">
        <f>Outputs!BG50-OutputFixed!BG50</f>
        <v>0</v>
      </c>
      <c r="BH50" s="17">
        <f>Outputs!BH50-OutputFixed!BH50</f>
        <v>0</v>
      </c>
      <c r="BI50" s="17">
        <f>Outputs!BI50-OutputFixed!BI50</f>
        <v>0</v>
      </c>
      <c r="BJ50" s="17">
        <f>Outputs!BJ50-OutputFixed!BJ50</f>
        <v>0</v>
      </c>
      <c r="BK50" s="17">
        <f>Outputs!BK50-OutputFixed!BK50</f>
        <v>0</v>
      </c>
      <c r="BL50" s="17">
        <f>Outputs!BL50-OutputFixed!BL50</f>
        <v>0</v>
      </c>
      <c r="BM50" s="17">
        <f>Outputs!BM50-OutputFixed!BM50</f>
        <v>0</v>
      </c>
      <c r="BN50" s="17">
        <f>Outputs!BN50-OutputFixed!BN50</f>
        <v>0</v>
      </c>
      <c r="BO50" s="17">
        <f>Outputs!BO50-OutputFixed!BO50</f>
        <v>0</v>
      </c>
      <c r="BP50" s="17">
        <f>Outputs!BP50-OutputFixed!BP50</f>
        <v>0</v>
      </c>
      <c r="BQ50" s="17">
        <f>Outputs!BQ50-OutputFixed!BQ50</f>
        <v>0</v>
      </c>
      <c r="BR50" s="17">
        <f>Outputs!BR50-OutputFixed!BR50</f>
        <v>0</v>
      </c>
      <c r="BS50" s="1"/>
    </row>
    <row r="51" spans="1:7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</row>
    <row r="52" spans="1:71" x14ac:dyDescent="0.2">
      <c r="A52" s="1"/>
      <c r="B52" s="1"/>
      <c r="C52" s="1" t="s">
        <v>121</v>
      </c>
      <c r="D52" s="1" t="s">
        <v>4</v>
      </c>
      <c r="E52" s="1"/>
      <c r="F52" s="1"/>
      <c r="G52" s="17">
        <f>Outputs!G52-OutputFixed!G52</f>
        <v>0</v>
      </c>
      <c r="H52" s="17">
        <f>Outputs!H52-OutputFixed!H52</f>
        <v>1117.8000000000211</v>
      </c>
      <c r="I52" s="17">
        <f>Outputs!I52-OutputFixed!I52</f>
        <v>1117.8000000000175</v>
      </c>
      <c r="J52" s="17">
        <f>Outputs!J52-OutputFixed!J52</f>
        <v>1117.8000000000175</v>
      </c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7">
        <f>Outputs!W52-OutputFixed!W52</f>
        <v>0</v>
      </c>
      <c r="X52" s="17">
        <f>Outputs!X52-OutputFixed!X52</f>
        <v>0</v>
      </c>
      <c r="Y52" s="17">
        <f>Outputs!Y52-OutputFixed!Y52</f>
        <v>0</v>
      </c>
      <c r="Z52" s="17">
        <f>Outputs!Z52-OutputFixed!Z52</f>
        <v>0</v>
      </c>
      <c r="AA52" s="17">
        <f>Outputs!AA52-OutputFixed!AA52</f>
        <v>0</v>
      </c>
      <c r="AB52" s="17">
        <f>Outputs!AB52-OutputFixed!AB52</f>
        <v>0</v>
      </c>
      <c r="AC52" s="17">
        <f>Outputs!AC52-OutputFixed!AC52</f>
        <v>0</v>
      </c>
      <c r="AD52" s="17">
        <f>Outputs!AD52-OutputFixed!AD52</f>
        <v>0</v>
      </c>
      <c r="AE52" s="17">
        <f>Outputs!AE52-OutputFixed!AE52</f>
        <v>0</v>
      </c>
      <c r="AF52" s="17">
        <f>Outputs!AF52-OutputFixed!AF52</f>
        <v>0</v>
      </c>
      <c r="AG52" s="17">
        <f>Outputs!AG52-OutputFixed!AG52</f>
        <v>0</v>
      </c>
      <c r="AH52" s="17">
        <f>Outputs!AH52-OutputFixed!AH52</f>
        <v>0</v>
      </c>
      <c r="AI52" s="17">
        <f>Outputs!AI52-OutputFixed!AI52</f>
        <v>93.150000000002365</v>
      </c>
      <c r="AJ52" s="17">
        <f>Outputs!AJ52-OutputFixed!AJ52</f>
        <v>186.30000000000109</v>
      </c>
      <c r="AK52" s="17">
        <f>Outputs!AK52-OutputFixed!AK52</f>
        <v>279.45000000000346</v>
      </c>
      <c r="AL52" s="17">
        <f>Outputs!AL52-OutputFixed!AL52</f>
        <v>372.60000000000582</v>
      </c>
      <c r="AM52" s="17">
        <f>Outputs!AM52-OutputFixed!AM52</f>
        <v>465.75000000000728</v>
      </c>
      <c r="AN52" s="17">
        <f>Outputs!AN52-OutputFixed!AN52</f>
        <v>558.90000000001055</v>
      </c>
      <c r="AO52" s="17">
        <f>Outputs!AO52-OutputFixed!AO52</f>
        <v>652.05000000001382</v>
      </c>
      <c r="AP52" s="17">
        <f>Outputs!AP52-OutputFixed!AP52</f>
        <v>745.20000000001346</v>
      </c>
      <c r="AQ52" s="17">
        <f>Outputs!AQ52-OutputFixed!AQ52</f>
        <v>838.35000000001492</v>
      </c>
      <c r="AR52" s="17">
        <f>Outputs!AR52-OutputFixed!AR52</f>
        <v>931.50000000001637</v>
      </c>
      <c r="AS52" s="17">
        <f>Outputs!AS52-OutputFixed!AS52</f>
        <v>1024.650000000016</v>
      </c>
      <c r="AT52" s="17">
        <f>Outputs!AT52-OutputFixed!AT52</f>
        <v>1117.8000000000211</v>
      </c>
      <c r="AU52" s="17">
        <f>Outputs!AU52-OutputFixed!AU52</f>
        <v>1117.8000000000175</v>
      </c>
      <c r="AV52" s="17">
        <f>Outputs!AV52-OutputFixed!AV52</f>
        <v>1117.8000000000175</v>
      </c>
      <c r="AW52" s="17">
        <f>Outputs!AW52-OutputFixed!AW52</f>
        <v>1117.8000000000175</v>
      </c>
      <c r="AX52" s="17">
        <f>Outputs!AX52-OutputFixed!AX52</f>
        <v>1117.8000000000175</v>
      </c>
      <c r="AY52" s="17">
        <f>Outputs!AY52-OutputFixed!AY52</f>
        <v>1117.8000000000175</v>
      </c>
      <c r="AZ52" s="17">
        <f>Outputs!AZ52-OutputFixed!AZ52</f>
        <v>1117.8000000000175</v>
      </c>
      <c r="BA52" s="17">
        <f>Outputs!BA52-OutputFixed!BA52</f>
        <v>1117.8000000000175</v>
      </c>
      <c r="BB52" s="17">
        <f>Outputs!BB52-OutputFixed!BB52</f>
        <v>1117.8000000000175</v>
      </c>
      <c r="BC52" s="17">
        <f>Outputs!BC52-OutputFixed!BC52</f>
        <v>1117.8000000000175</v>
      </c>
      <c r="BD52" s="17">
        <f>Outputs!BD52-OutputFixed!BD52</f>
        <v>1117.8000000000175</v>
      </c>
      <c r="BE52" s="17">
        <f>Outputs!BE52-OutputFixed!BE52</f>
        <v>1117.8000000000175</v>
      </c>
      <c r="BF52" s="17">
        <f>Outputs!BF52-OutputFixed!BF52</f>
        <v>1117.8000000000175</v>
      </c>
      <c r="BG52" s="17">
        <f>Outputs!BG52-OutputFixed!BG52</f>
        <v>1117.8000000000175</v>
      </c>
      <c r="BH52" s="17">
        <f>Outputs!BH52-OutputFixed!BH52</f>
        <v>1117.8000000000102</v>
      </c>
      <c r="BI52" s="17">
        <f>Outputs!BI52-OutputFixed!BI52</f>
        <v>1117.8000000000175</v>
      </c>
      <c r="BJ52" s="17">
        <f>Outputs!BJ52-OutputFixed!BJ52</f>
        <v>1117.8000000000175</v>
      </c>
      <c r="BK52" s="17">
        <f>Outputs!BK52-OutputFixed!BK52</f>
        <v>1117.8000000000175</v>
      </c>
      <c r="BL52" s="17">
        <f>Outputs!BL52-OutputFixed!BL52</f>
        <v>1117.8000000000175</v>
      </c>
      <c r="BM52" s="17">
        <f>Outputs!BM52-OutputFixed!BM52</f>
        <v>1117.8000000000175</v>
      </c>
      <c r="BN52" s="17">
        <f>Outputs!BN52-OutputFixed!BN52</f>
        <v>1117.8000000000175</v>
      </c>
      <c r="BO52" s="17">
        <f>Outputs!BO52-OutputFixed!BO52</f>
        <v>1117.8000000000175</v>
      </c>
      <c r="BP52" s="17">
        <f>Outputs!BP52-OutputFixed!BP52</f>
        <v>1117.8000000000175</v>
      </c>
      <c r="BQ52" s="17">
        <f>Outputs!BQ52-OutputFixed!BQ52</f>
        <v>1117.8000000000175</v>
      </c>
      <c r="BR52" s="17">
        <f>Outputs!BR52-OutputFixed!BR52</f>
        <v>1117.8000000000175</v>
      </c>
      <c r="BS52" s="1"/>
    </row>
    <row r="53" spans="1:7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</row>
    <row r="54" spans="1:71" x14ac:dyDescent="0.2">
      <c r="A54" s="1"/>
      <c r="B54" s="1"/>
      <c r="C54" s="1" t="s">
        <v>120</v>
      </c>
      <c r="D54" s="1" t="s">
        <v>4</v>
      </c>
      <c r="E54" s="1"/>
      <c r="F54" s="1"/>
      <c r="G54" s="17">
        <f>Outputs!G54-OutputFixed!G54</f>
        <v>0</v>
      </c>
      <c r="H54" s="17">
        <f>Outputs!H54-OutputFixed!H54</f>
        <v>1117.8000000000175</v>
      </c>
      <c r="I54" s="17">
        <f>Outputs!I54-OutputFixed!I54</f>
        <v>1117.8000000000175</v>
      </c>
      <c r="J54" s="17">
        <f>Outputs!J54-OutputFixed!J54</f>
        <v>1117.8000000000175</v>
      </c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7">
        <f>Outputs!W54-OutputFixed!W54</f>
        <v>0</v>
      </c>
      <c r="X54" s="17">
        <f>Outputs!X54-OutputFixed!X54</f>
        <v>0</v>
      </c>
      <c r="Y54" s="17">
        <f>Outputs!Y54-OutputFixed!Y54</f>
        <v>0</v>
      </c>
      <c r="Z54" s="17">
        <f>Outputs!Z54-OutputFixed!Z54</f>
        <v>0</v>
      </c>
      <c r="AA54" s="17">
        <f>Outputs!AA54-OutputFixed!AA54</f>
        <v>0</v>
      </c>
      <c r="AB54" s="17">
        <f>Outputs!AB54-OutputFixed!AB54</f>
        <v>0</v>
      </c>
      <c r="AC54" s="17">
        <f>Outputs!AC54-OutputFixed!AC54</f>
        <v>0</v>
      </c>
      <c r="AD54" s="17">
        <f>Outputs!AD54-OutputFixed!AD54</f>
        <v>0</v>
      </c>
      <c r="AE54" s="17">
        <f>Outputs!AE54-OutputFixed!AE54</f>
        <v>0</v>
      </c>
      <c r="AF54" s="17">
        <f>Outputs!AF54-OutputFixed!AF54</f>
        <v>0</v>
      </c>
      <c r="AG54" s="17">
        <f>Outputs!AG54-OutputFixed!AG54</f>
        <v>0</v>
      </c>
      <c r="AH54" s="17">
        <f>Outputs!AH54-OutputFixed!AH54</f>
        <v>0</v>
      </c>
      <c r="AI54" s="17">
        <f>Outputs!AI54-OutputFixed!AI54</f>
        <v>93.150000000001455</v>
      </c>
      <c r="AJ54" s="17">
        <f>Outputs!AJ54-OutputFixed!AJ54</f>
        <v>186.30000000000291</v>
      </c>
      <c r="AK54" s="17">
        <f>Outputs!AK54-OutputFixed!AK54</f>
        <v>279.45000000000437</v>
      </c>
      <c r="AL54" s="17">
        <f>Outputs!AL54-OutputFixed!AL54</f>
        <v>372.60000000000582</v>
      </c>
      <c r="AM54" s="17">
        <f>Outputs!AM54-OutputFixed!AM54</f>
        <v>465.75000000000728</v>
      </c>
      <c r="AN54" s="17">
        <f>Outputs!AN54-OutputFixed!AN54</f>
        <v>558.90000000001237</v>
      </c>
      <c r="AO54" s="17">
        <f>Outputs!AO54-OutputFixed!AO54</f>
        <v>652.05000000001019</v>
      </c>
      <c r="AP54" s="17">
        <f>Outputs!AP54-OutputFixed!AP54</f>
        <v>745.20000000001528</v>
      </c>
      <c r="AQ54" s="17">
        <f>Outputs!AQ54-OutputFixed!AQ54</f>
        <v>838.35000000001673</v>
      </c>
      <c r="AR54" s="17">
        <f>Outputs!AR54-OutputFixed!AR54</f>
        <v>931.50000000001819</v>
      </c>
      <c r="AS54" s="17">
        <f>Outputs!AS54-OutputFixed!AS54</f>
        <v>1024.650000000016</v>
      </c>
      <c r="AT54" s="17">
        <f>Outputs!AT54-OutputFixed!AT54</f>
        <v>1117.8000000000175</v>
      </c>
      <c r="AU54" s="17">
        <f>Outputs!AU54-OutputFixed!AU54</f>
        <v>1117.8000000000175</v>
      </c>
      <c r="AV54" s="17">
        <f>Outputs!AV54-OutputFixed!AV54</f>
        <v>1117.8000000000175</v>
      </c>
      <c r="AW54" s="17">
        <f>Outputs!AW54-OutputFixed!AW54</f>
        <v>1117.8000000000175</v>
      </c>
      <c r="AX54" s="17">
        <f>Outputs!AX54-OutputFixed!AX54</f>
        <v>1117.8000000000175</v>
      </c>
      <c r="AY54" s="17">
        <f>Outputs!AY54-OutputFixed!AY54</f>
        <v>1117.8000000000175</v>
      </c>
      <c r="AZ54" s="17">
        <f>Outputs!AZ54-OutputFixed!AZ54</f>
        <v>1117.8000000000175</v>
      </c>
      <c r="BA54" s="17">
        <f>Outputs!BA54-OutputFixed!BA54</f>
        <v>1117.8000000000175</v>
      </c>
      <c r="BB54" s="17">
        <f>Outputs!BB54-OutputFixed!BB54</f>
        <v>1117.8000000000175</v>
      </c>
      <c r="BC54" s="17">
        <f>Outputs!BC54-OutputFixed!BC54</f>
        <v>1117.8000000000175</v>
      </c>
      <c r="BD54" s="17">
        <f>Outputs!BD54-OutputFixed!BD54</f>
        <v>1117.8000000000175</v>
      </c>
      <c r="BE54" s="17">
        <f>Outputs!BE54-OutputFixed!BE54</f>
        <v>1117.8000000000175</v>
      </c>
      <c r="BF54" s="17">
        <f>Outputs!BF54-OutputFixed!BF54</f>
        <v>1117.8000000000175</v>
      </c>
      <c r="BG54" s="17">
        <f>Outputs!BG54-OutputFixed!BG54</f>
        <v>1117.8000000000175</v>
      </c>
      <c r="BH54" s="17">
        <f>Outputs!BH54-OutputFixed!BH54</f>
        <v>1117.8000000000175</v>
      </c>
      <c r="BI54" s="17">
        <f>Outputs!BI54-OutputFixed!BI54</f>
        <v>1117.8000000000175</v>
      </c>
      <c r="BJ54" s="17">
        <f>Outputs!BJ54-OutputFixed!BJ54</f>
        <v>1117.8000000000175</v>
      </c>
      <c r="BK54" s="17">
        <f>Outputs!BK54-OutputFixed!BK54</f>
        <v>1117.8000000000175</v>
      </c>
      <c r="BL54" s="17">
        <f>Outputs!BL54-OutputFixed!BL54</f>
        <v>1117.8000000000175</v>
      </c>
      <c r="BM54" s="17">
        <f>Outputs!BM54-OutputFixed!BM54</f>
        <v>1117.8000000000175</v>
      </c>
      <c r="BN54" s="17">
        <f>Outputs!BN54-OutputFixed!BN54</f>
        <v>1117.8000000000175</v>
      </c>
      <c r="BO54" s="17">
        <f>Outputs!BO54-OutputFixed!BO54</f>
        <v>1117.8000000000175</v>
      </c>
      <c r="BP54" s="17">
        <f>Outputs!BP54-OutputFixed!BP54</f>
        <v>1117.8000000000175</v>
      </c>
      <c r="BQ54" s="17">
        <f>Outputs!BQ54-OutputFixed!BQ54</f>
        <v>1117.8000000000175</v>
      </c>
      <c r="BR54" s="17">
        <f>Outputs!BR54-OutputFixed!BR54</f>
        <v>1117.8000000000175</v>
      </c>
      <c r="BS54" s="1"/>
    </row>
    <row r="55" spans="1:7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</row>
    <row r="56" spans="1:71" x14ac:dyDescent="0.2">
      <c r="A56" s="1"/>
      <c r="B56" s="1"/>
      <c r="C56" s="1" t="s">
        <v>55</v>
      </c>
      <c r="D56" s="1"/>
      <c r="E56" s="1"/>
      <c r="F56" s="1"/>
      <c r="G56" s="19">
        <f>Outputs!G56-OutputFixed!G56</f>
        <v>0</v>
      </c>
      <c r="H56" s="19">
        <f>Outputs!H56-OutputFixed!H56</f>
        <v>0</v>
      </c>
      <c r="I56" s="19">
        <f>Outputs!I56-OutputFixed!I56</f>
        <v>0</v>
      </c>
      <c r="J56" s="19">
        <f>Outputs!J56-OutputFixed!J56</f>
        <v>0</v>
      </c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6">
        <f>Outputs!W56-OutputFixed!W56</f>
        <v>0</v>
      </c>
      <c r="X56" s="6">
        <f>Outputs!X56-OutputFixed!X56</f>
        <v>0</v>
      </c>
      <c r="Y56" s="6">
        <f>Outputs!Y56-OutputFixed!Y56</f>
        <v>0</v>
      </c>
      <c r="Z56" s="6">
        <f>Outputs!Z56-OutputFixed!Z56</f>
        <v>0</v>
      </c>
      <c r="AA56" s="6">
        <f>Outputs!AA56-OutputFixed!AA56</f>
        <v>0</v>
      </c>
      <c r="AB56" s="6">
        <f>Outputs!AB56-OutputFixed!AB56</f>
        <v>0</v>
      </c>
      <c r="AC56" s="6">
        <f>Outputs!AC56-OutputFixed!AC56</f>
        <v>0</v>
      </c>
      <c r="AD56" s="6">
        <f>Outputs!AD56-OutputFixed!AD56</f>
        <v>0</v>
      </c>
      <c r="AE56" s="6">
        <f>Outputs!AE56-OutputFixed!AE56</f>
        <v>0</v>
      </c>
      <c r="AF56" s="6">
        <f>Outputs!AF56-OutputFixed!AF56</f>
        <v>0</v>
      </c>
      <c r="AG56" s="6">
        <f>Outputs!AG56-OutputFixed!AG56</f>
        <v>0</v>
      </c>
      <c r="AH56" s="6">
        <f>Outputs!AH56-OutputFixed!AH56</f>
        <v>0</v>
      </c>
      <c r="AI56" s="6">
        <f>Outputs!AI56-OutputFixed!AI56</f>
        <v>0</v>
      </c>
      <c r="AJ56" s="6">
        <f>Outputs!AJ56-OutputFixed!AJ56</f>
        <v>0</v>
      </c>
      <c r="AK56" s="6">
        <f>Outputs!AK56-OutputFixed!AK56</f>
        <v>0</v>
      </c>
      <c r="AL56" s="6">
        <f>Outputs!AL56-OutputFixed!AL56</f>
        <v>0</v>
      </c>
      <c r="AM56" s="6">
        <f>Outputs!AM56-OutputFixed!AM56</f>
        <v>0</v>
      </c>
      <c r="AN56" s="6">
        <f>Outputs!AN56-OutputFixed!AN56</f>
        <v>0</v>
      </c>
      <c r="AO56" s="6">
        <f>Outputs!AO56-OutputFixed!AO56</f>
        <v>0</v>
      </c>
      <c r="AP56" s="6">
        <f>Outputs!AP56-OutputFixed!AP56</f>
        <v>0</v>
      </c>
      <c r="AQ56" s="6">
        <f>Outputs!AQ56-OutputFixed!AQ56</f>
        <v>0</v>
      </c>
      <c r="AR56" s="6">
        <f>Outputs!AR56-OutputFixed!AR56</f>
        <v>0</v>
      </c>
      <c r="AS56" s="6">
        <f>Outputs!AS56-OutputFixed!AS56</f>
        <v>0</v>
      </c>
      <c r="AT56" s="6">
        <f>Outputs!AT56-OutputFixed!AT56</f>
        <v>0</v>
      </c>
      <c r="AU56" s="6">
        <f>Outputs!AU56-OutputFixed!AU56</f>
        <v>0</v>
      </c>
      <c r="AV56" s="6">
        <f>Outputs!AV56-OutputFixed!AV56</f>
        <v>0</v>
      </c>
      <c r="AW56" s="6">
        <f>Outputs!AW56-OutputFixed!AW56</f>
        <v>0</v>
      </c>
      <c r="AX56" s="6">
        <f>Outputs!AX56-OutputFixed!AX56</f>
        <v>0</v>
      </c>
      <c r="AY56" s="6">
        <f>Outputs!AY56-OutputFixed!AY56</f>
        <v>0</v>
      </c>
      <c r="AZ56" s="6">
        <f>Outputs!AZ56-OutputFixed!AZ56</f>
        <v>0</v>
      </c>
      <c r="BA56" s="6">
        <f>Outputs!BA56-OutputFixed!BA56</f>
        <v>0</v>
      </c>
      <c r="BB56" s="6">
        <f>Outputs!BB56-OutputFixed!BB56</f>
        <v>0</v>
      </c>
      <c r="BC56" s="6">
        <f>Outputs!BC56-OutputFixed!BC56</f>
        <v>0</v>
      </c>
      <c r="BD56" s="6">
        <f>Outputs!BD56-OutputFixed!BD56</f>
        <v>0</v>
      </c>
      <c r="BE56" s="6">
        <f>Outputs!BE56-OutputFixed!BE56</f>
        <v>0</v>
      </c>
      <c r="BF56" s="6">
        <f>Outputs!BF56-OutputFixed!BF56</f>
        <v>0</v>
      </c>
      <c r="BG56" s="6">
        <f>Outputs!BG56-OutputFixed!BG56</f>
        <v>0</v>
      </c>
      <c r="BH56" s="6">
        <f>Outputs!BH56-OutputFixed!BH56</f>
        <v>0</v>
      </c>
      <c r="BI56" s="6">
        <f>Outputs!BI56-OutputFixed!BI56</f>
        <v>0</v>
      </c>
      <c r="BJ56" s="6">
        <f>Outputs!BJ56-OutputFixed!BJ56</f>
        <v>0</v>
      </c>
      <c r="BK56" s="6">
        <f>Outputs!BK56-OutputFixed!BK56</f>
        <v>0</v>
      </c>
      <c r="BL56" s="6">
        <f>Outputs!BL56-OutputFixed!BL56</f>
        <v>0</v>
      </c>
      <c r="BM56" s="6">
        <f>Outputs!BM56-OutputFixed!BM56</f>
        <v>0</v>
      </c>
      <c r="BN56" s="6">
        <f>Outputs!BN56-OutputFixed!BN56</f>
        <v>0</v>
      </c>
      <c r="BO56" s="6">
        <f>Outputs!BO56-OutputFixed!BO56</f>
        <v>0</v>
      </c>
      <c r="BP56" s="6">
        <f>Outputs!BP56-OutputFixed!BP56</f>
        <v>0</v>
      </c>
      <c r="BQ56" s="6">
        <f>Outputs!BQ56-OutputFixed!BQ56</f>
        <v>0</v>
      </c>
      <c r="BR56" s="6">
        <f>Outputs!BR56-OutputFixed!BR56</f>
        <v>0</v>
      </c>
      <c r="BS56" s="1"/>
    </row>
    <row r="57" spans="1:71" x14ac:dyDescent="0.2">
      <c r="A57" s="1"/>
      <c r="B57" s="1"/>
      <c r="C57" s="1" t="s">
        <v>119</v>
      </c>
      <c r="D57" s="1" t="s">
        <v>4</v>
      </c>
      <c r="E57" s="1"/>
      <c r="F57" s="8">
        <v>39000</v>
      </c>
      <c r="G57" s="19">
        <f>Outputs!G57-OutputFixed!G57</f>
        <v>0</v>
      </c>
      <c r="H57" s="19">
        <f>Outputs!H57-OutputFixed!H57</f>
        <v>1117.8000000000102</v>
      </c>
      <c r="I57" s="19">
        <f>Outputs!I57-OutputFixed!I57</f>
        <v>1117.8000000000102</v>
      </c>
      <c r="J57" s="19">
        <f>Outputs!J57-OutputFixed!J57</f>
        <v>1117.8000000000102</v>
      </c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6">
        <f>Outputs!W57-OutputFixed!W57</f>
        <v>0</v>
      </c>
      <c r="X57" s="6">
        <f>Outputs!X57-OutputFixed!X57</f>
        <v>0</v>
      </c>
      <c r="Y57" s="6">
        <f>Outputs!Y57-OutputFixed!Y57</f>
        <v>0</v>
      </c>
      <c r="Z57" s="6">
        <f>Outputs!Z57-OutputFixed!Z57</f>
        <v>0</v>
      </c>
      <c r="AA57" s="6">
        <f>Outputs!AA57-OutputFixed!AA57</f>
        <v>0</v>
      </c>
      <c r="AB57" s="6">
        <f>Outputs!AB57-OutputFixed!AB57</f>
        <v>0</v>
      </c>
      <c r="AC57" s="6">
        <f>Outputs!AC57-OutputFixed!AC57</f>
        <v>0</v>
      </c>
      <c r="AD57" s="6">
        <f>Outputs!AD57-OutputFixed!AD57</f>
        <v>0</v>
      </c>
      <c r="AE57" s="6">
        <f>Outputs!AE57-OutputFixed!AE57</f>
        <v>0</v>
      </c>
      <c r="AF57" s="6">
        <f>Outputs!AF57-OutputFixed!AF57</f>
        <v>0</v>
      </c>
      <c r="AG57" s="6">
        <f>Outputs!AG57-OutputFixed!AG57</f>
        <v>0</v>
      </c>
      <c r="AH57" s="6">
        <f>Outputs!AH57-OutputFixed!AH57</f>
        <v>0</v>
      </c>
      <c r="AI57" s="6">
        <f>Outputs!AI57-OutputFixed!AI57</f>
        <v>93.150000000001455</v>
      </c>
      <c r="AJ57" s="6">
        <f>Outputs!AJ57-OutputFixed!AJ57</f>
        <v>186.29999999999927</v>
      </c>
      <c r="AK57" s="6">
        <f>Outputs!AK57-OutputFixed!AK57</f>
        <v>279.45000000000073</v>
      </c>
      <c r="AL57" s="6">
        <f>Outputs!AL57-OutputFixed!AL57</f>
        <v>372.60000000000218</v>
      </c>
      <c r="AM57" s="6">
        <f>Outputs!AM57-OutputFixed!AM57</f>
        <v>465.75000000000364</v>
      </c>
      <c r="AN57" s="6">
        <f>Outputs!AN57-OutputFixed!AN57</f>
        <v>558.90000000000509</v>
      </c>
      <c r="AO57" s="6">
        <f>Outputs!AO57-OutputFixed!AO57</f>
        <v>652.05000000000655</v>
      </c>
      <c r="AP57" s="6">
        <f>Outputs!AP57-OutputFixed!AP57</f>
        <v>745.200000000008</v>
      </c>
      <c r="AQ57" s="6">
        <f>Outputs!AQ57-OutputFixed!AQ57</f>
        <v>838.35000000000946</v>
      </c>
      <c r="AR57" s="6">
        <f>Outputs!AR57-OutputFixed!AR57</f>
        <v>931.50000000000728</v>
      </c>
      <c r="AS57" s="6">
        <f>Outputs!AS57-OutputFixed!AS57</f>
        <v>1024.6500000000087</v>
      </c>
      <c r="AT57" s="6">
        <f>Outputs!AT57-OutputFixed!AT57</f>
        <v>1117.8000000000102</v>
      </c>
      <c r="AU57" s="6">
        <f>Outputs!AU57-OutputFixed!AU57</f>
        <v>1117.8000000000102</v>
      </c>
      <c r="AV57" s="6">
        <f>Outputs!AV57-OutputFixed!AV57</f>
        <v>1117.8000000000102</v>
      </c>
      <c r="AW57" s="6">
        <f>Outputs!AW57-OutputFixed!AW57</f>
        <v>1117.8000000000102</v>
      </c>
      <c r="AX57" s="6">
        <f>Outputs!AX57-OutputFixed!AX57</f>
        <v>1117.8000000000102</v>
      </c>
      <c r="AY57" s="6">
        <f>Outputs!AY57-OutputFixed!AY57</f>
        <v>1117.8000000000102</v>
      </c>
      <c r="AZ57" s="6">
        <f>Outputs!AZ57-OutputFixed!AZ57</f>
        <v>1117.8000000000102</v>
      </c>
      <c r="BA57" s="6">
        <f>Outputs!BA57-OutputFixed!BA57</f>
        <v>1117.8000000000102</v>
      </c>
      <c r="BB57" s="6">
        <f>Outputs!BB57-OutputFixed!BB57</f>
        <v>1117.8000000000102</v>
      </c>
      <c r="BC57" s="6">
        <f>Outputs!BC57-OutputFixed!BC57</f>
        <v>1117.8000000000102</v>
      </c>
      <c r="BD57" s="6">
        <f>Outputs!BD57-OutputFixed!BD57</f>
        <v>1117.8000000000102</v>
      </c>
      <c r="BE57" s="6">
        <f>Outputs!BE57-OutputFixed!BE57</f>
        <v>1117.8000000000102</v>
      </c>
      <c r="BF57" s="6">
        <f>Outputs!BF57-OutputFixed!BF57</f>
        <v>1117.8000000000102</v>
      </c>
      <c r="BG57" s="6">
        <f>Outputs!BG57-OutputFixed!BG57</f>
        <v>1117.8000000000102</v>
      </c>
      <c r="BH57" s="6">
        <f>Outputs!BH57-OutputFixed!BH57</f>
        <v>1117.8000000000102</v>
      </c>
      <c r="BI57" s="6">
        <f>Outputs!BI57-OutputFixed!BI57</f>
        <v>1117.8000000000102</v>
      </c>
      <c r="BJ57" s="6">
        <f>Outputs!BJ57-OutputFixed!BJ57</f>
        <v>1117.8000000000102</v>
      </c>
      <c r="BK57" s="6">
        <f>Outputs!BK57-OutputFixed!BK57</f>
        <v>1117.8000000000102</v>
      </c>
      <c r="BL57" s="6">
        <f>Outputs!BL57-OutputFixed!BL57</f>
        <v>1117.8000000000102</v>
      </c>
      <c r="BM57" s="6">
        <f>Outputs!BM57-OutputFixed!BM57</f>
        <v>1117.8000000000102</v>
      </c>
      <c r="BN57" s="6">
        <f>Outputs!BN57-OutputFixed!BN57</f>
        <v>1117.8000000000102</v>
      </c>
      <c r="BO57" s="6">
        <f>Outputs!BO57-OutputFixed!BO57</f>
        <v>1117.8000000000102</v>
      </c>
      <c r="BP57" s="6">
        <f>Outputs!BP57-OutputFixed!BP57</f>
        <v>1117.8000000000102</v>
      </c>
      <c r="BQ57" s="6">
        <f>Outputs!BQ57-OutputFixed!BQ57</f>
        <v>1117.8000000000102</v>
      </c>
      <c r="BR57" s="6">
        <f>Outputs!BR57-OutputFixed!BR57</f>
        <v>1117.8000000000102</v>
      </c>
      <c r="BS57" s="1"/>
    </row>
    <row r="58" spans="1:71" x14ac:dyDescent="0.2">
      <c r="A58" s="1"/>
      <c r="B58" s="1"/>
      <c r="C58" s="1" t="s">
        <v>118</v>
      </c>
      <c r="D58" s="1" t="s">
        <v>4</v>
      </c>
      <c r="E58" s="1"/>
      <c r="F58" s="1"/>
      <c r="G58" s="17">
        <f>Outputs!G58-OutputFixed!G58</f>
        <v>0</v>
      </c>
      <c r="H58" s="17">
        <f>Outputs!H58-OutputFixed!H58</f>
        <v>1117.8000000000102</v>
      </c>
      <c r="I58" s="17">
        <f>Outputs!I58-OutputFixed!I58</f>
        <v>1117.8000000000102</v>
      </c>
      <c r="J58" s="17">
        <f>Outputs!J58-OutputFixed!J58</f>
        <v>1117.8000000000102</v>
      </c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7">
        <f>Outputs!W58-OutputFixed!W58</f>
        <v>0</v>
      </c>
      <c r="X58" s="17">
        <f>Outputs!X58-OutputFixed!X58</f>
        <v>0</v>
      </c>
      <c r="Y58" s="17">
        <f>Outputs!Y58-OutputFixed!Y58</f>
        <v>0</v>
      </c>
      <c r="Z58" s="17">
        <f>Outputs!Z58-OutputFixed!Z58</f>
        <v>0</v>
      </c>
      <c r="AA58" s="17">
        <f>Outputs!AA58-OutputFixed!AA58</f>
        <v>0</v>
      </c>
      <c r="AB58" s="17">
        <f>Outputs!AB58-OutputFixed!AB58</f>
        <v>0</v>
      </c>
      <c r="AC58" s="17">
        <f>Outputs!AC58-OutputFixed!AC58</f>
        <v>0</v>
      </c>
      <c r="AD58" s="17">
        <f>Outputs!AD58-OutputFixed!AD58</f>
        <v>0</v>
      </c>
      <c r="AE58" s="17">
        <f>Outputs!AE58-OutputFixed!AE58</f>
        <v>0</v>
      </c>
      <c r="AF58" s="17">
        <f>Outputs!AF58-OutputFixed!AF58</f>
        <v>0</v>
      </c>
      <c r="AG58" s="17">
        <f>Outputs!AG58-OutputFixed!AG58</f>
        <v>0</v>
      </c>
      <c r="AH58" s="17">
        <f>Outputs!AH58-OutputFixed!AH58</f>
        <v>0</v>
      </c>
      <c r="AI58" s="17">
        <f>Outputs!AI58-OutputFixed!AI58</f>
        <v>93.150000000001455</v>
      </c>
      <c r="AJ58" s="17">
        <f>Outputs!AJ58-OutputFixed!AJ58</f>
        <v>186.29999999999927</v>
      </c>
      <c r="AK58" s="17">
        <f>Outputs!AK58-OutputFixed!AK58</f>
        <v>279.45000000000073</v>
      </c>
      <c r="AL58" s="17">
        <f>Outputs!AL58-OutputFixed!AL58</f>
        <v>372.60000000000218</v>
      </c>
      <c r="AM58" s="17">
        <f>Outputs!AM58-OutputFixed!AM58</f>
        <v>465.75000000000364</v>
      </c>
      <c r="AN58" s="17">
        <f>Outputs!AN58-OutputFixed!AN58</f>
        <v>558.90000000000509</v>
      </c>
      <c r="AO58" s="17">
        <f>Outputs!AO58-OutputFixed!AO58</f>
        <v>652.05000000000655</v>
      </c>
      <c r="AP58" s="17">
        <f>Outputs!AP58-OutputFixed!AP58</f>
        <v>745.200000000008</v>
      </c>
      <c r="AQ58" s="17">
        <f>Outputs!AQ58-OutputFixed!AQ58</f>
        <v>838.35000000000946</v>
      </c>
      <c r="AR58" s="17">
        <f>Outputs!AR58-OutputFixed!AR58</f>
        <v>931.50000000000728</v>
      </c>
      <c r="AS58" s="17">
        <f>Outputs!AS58-OutputFixed!AS58</f>
        <v>1024.6500000000087</v>
      </c>
      <c r="AT58" s="17">
        <f>Outputs!AT58-OutputFixed!AT58</f>
        <v>1117.8000000000102</v>
      </c>
      <c r="AU58" s="17">
        <f>Outputs!AU58-OutputFixed!AU58</f>
        <v>1117.8000000000102</v>
      </c>
      <c r="AV58" s="17">
        <f>Outputs!AV58-OutputFixed!AV58</f>
        <v>1117.8000000000102</v>
      </c>
      <c r="AW58" s="17">
        <f>Outputs!AW58-OutputFixed!AW58</f>
        <v>1117.8000000000102</v>
      </c>
      <c r="AX58" s="17">
        <f>Outputs!AX58-OutputFixed!AX58</f>
        <v>1117.8000000000102</v>
      </c>
      <c r="AY58" s="17">
        <f>Outputs!AY58-OutputFixed!AY58</f>
        <v>1117.8000000000102</v>
      </c>
      <c r="AZ58" s="17">
        <f>Outputs!AZ58-OutputFixed!AZ58</f>
        <v>1117.8000000000102</v>
      </c>
      <c r="BA58" s="17">
        <f>Outputs!BA58-OutputFixed!BA58</f>
        <v>1117.8000000000102</v>
      </c>
      <c r="BB58" s="17">
        <f>Outputs!BB58-OutputFixed!BB58</f>
        <v>1117.8000000000102</v>
      </c>
      <c r="BC58" s="17">
        <f>Outputs!BC58-OutputFixed!BC58</f>
        <v>1117.8000000000102</v>
      </c>
      <c r="BD58" s="17">
        <f>Outputs!BD58-OutputFixed!BD58</f>
        <v>1117.8000000000065</v>
      </c>
      <c r="BE58" s="17">
        <f>Outputs!BE58-OutputFixed!BE58</f>
        <v>1117.8000000000102</v>
      </c>
      <c r="BF58" s="17">
        <f>Outputs!BF58-OutputFixed!BF58</f>
        <v>1117.8000000000102</v>
      </c>
      <c r="BG58" s="17">
        <f>Outputs!BG58-OutputFixed!BG58</f>
        <v>1117.8000000000102</v>
      </c>
      <c r="BH58" s="17">
        <f>Outputs!BH58-OutputFixed!BH58</f>
        <v>1117.8000000000102</v>
      </c>
      <c r="BI58" s="17">
        <f>Outputs!BI58-OutputFixed!BI58</f>
        <v>1117.8000000000102</v>
      </c>
      <c r="BJ58" s="17">
        <f>Outputs!BJ58-OutputFixed!BJ58</f>
        <v>1117.8000000000102</v>
      </c>
      <c r="BK58" s="17">
        <f>Outputs!BK58-OutputFixed!BK58</f>
        <v>1117.8000000000102</v>
      </c>
      <c r="BL58" s="17">
        <f>Outputs!BL58-OutputFixed!BL58</f>
        <v>1117.8000000000102</v>
      </c>
      <c r="BM58" s="17">
        <f>Outputs!BM58-OutputFixed!BM58</f>
        <v>1117.8000000000102</v>
      </c>
      <c r="BN58" s="17">
        <f>Outputs!BN58-OutputFixed!BN58</f>
        <v>1117.8000000000102</v>
      </c>
      <c r="BO58" s="17">
        <f>Outputs!BO58-OutputFixed!BO58</f>
        <v>1117.8000000000102</v>
      </c>
      <c r="BP58" s="17">
        <f>Outputs!BP58-OutputFixed!BP58</f>
        <v>1117.8000000000102</v>
      </c>
      <c r="BQ58" s="17">
        <f>Outputs!BQ58-OutputFixed!BQ58</f>
        <v>1117.8000000000102</v>
      </c>
      <c r="BR58" s="17">
        <f>Outputs!BR58-OutputFixed!BR58</f>
        <v>1117.8000000000102</v>
      </c>
      <c r="BS58" s="1"/>
    </row>
    <row r="59" spans="1:7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</row>
    <row r="60" spans="1:71" x14ac:dyDescent="0.2">
      <c r="A60" s="7"/>
      <c r="B60" s="7"/>
      <c r="C60" s="7" t="s">
        <v>117</v>
      </c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  <c r="BS60" s="7"/>
    </row>
    <row r="61" spans="1:7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</row>
    <row r="62" spans="1:71" x14ac:dyDescent="0.2">
      <c r="A62" s="1"/>
      <c r="B62" s="1"/>
      <c r="C62" s="1" t="s">
        <v>116</v>
      </c>
      <c r="D62" s="1" t="s">
        <v>4</v>
      </c>
      <c r="E62" s="1"/>
      <c r="F62" s="1"/>
      <c r="G62" s="19">
        <f>Outputs!G62-OutputFixed!G62</f>
        <v>0</v>
      </c>
      <c r="H62" s="19">
        <f>Outputs!H62-OutputFixed!H62</f>
        <v>1833.333333333343</v>
      </c>
      <c r="I62" s="19">
        <f>Outputs!I62-OutputFixed!I62</f>
        <v>166.66666666665697</v>
      </c>
      <c r="J62" s="19">
        <f>Outputs!J62-OutputFixed!J62</f>
        <v>0</v>
      </c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6">
        <f>Outputs!W62-OutputFixed!W62</f>
        <v>0</v>
      </c>
      <c r="X62" s="6">
        <f>Outputs!X62-OutputFixed!X62</f>
        <v>0</v>
      </c>
      <c r="Y62" s="6">
        <f>Outputs!Y62-OutputFixed!Y62</f>
        <v>0</v>
      </c>
      <c r="Z62" s="6">
        <f>Outputs!Z62-OutputFixed!Z62</f>
        <v>0</v>
      </c>
      <c r="AA62" s="6">
        <f>Outputs!AA62-OutputFixed!AA62</f>
        <v>0</v>
      </c>
      <c r="AB62" s="6">
        <f>Outputs!AB62-OutputFixed!AB62</f>
        <v>0</v>
      </c>
      <c r="AC62" s="6">
        <f>Outputs!AC62-OutputFixed!AC62</f>
        <v>0</v>
      </c>
      <c r="AD62" s="6">
        <f>Outputs!AD62-OutputFixed!AD62</f>
        <v>0</v>
      </c>
      <c r="AE62" s="6">
        <f>Outputs!AE62-OutputFixed!AE62</f>
        <v>0</v>
      </c>
      <c r="AF62" s="6">
        <f>Outputs!AF62-OutputFixed!AF62</f>
        <v>0</v>
      </c>
      <c r="AG62" s="6">
        <f>Outputs!AG62-OutputFixed!AG62</f>
        <v>0</v>
      </c>
      <c r="AH62" s="6">
        <f>Outputs!AH62-OutputFixed!AH62</f>
        <v>0</v>
      </c>
      <c r="AI62" s="6">
        <f>Outputs!AI62-OutputFixed!AI62</f>
        <v>0</v>
      </c>
      <c r="AJ62" s="6">
        <f>Outputs!AJ62-OutputFixed!AJ62</f>
        <v>166.66666666666606</v>
      </c>
      <c r="AK62" s="6">
        <f>Outputs!AK62-OutputFixed!AK62</f>
        <v>166.66666666666606</v>
      </c>
      <c r="AL62" s="6">
        <f>Outputs!AL62-OutputFixed!AL62</f>
        <v>166.66666666666606</v>
      </c>
      <c r="AM62" s="6">
        <f>Outputs!AM62-OutputFixed!AM62</f>
        <v>166.66666666666606</v>
      </c>
      <c r="AN62" s="6">
        <f>Outputs!AN62-OutputFixed!AN62</f>
        <v>166.66666666666606</v>
      </c>
      <c r="AO62" s="6">
        <f>Outputs!AO62-OutputFixed!AO62</f>
        <v>166.66666666666606</v>
      </c>
      <c r="AP62" s="6">
        <f>Outputs!AP62-OutputFixed!AP62</f>
        <v>166.66666666666606</v>
      </c>
      <c r="AQ62" s="6">
        <f>Outputs!AQ62-OutputFixed!AQ62</f>
        <v>166.66666666666606</v>
      </c>
      <c r="AR62" s="6">
        <f>Outputs!AR62-OutputFixed!AR62</f>
        <v>166.66666666666606</v>
      </c>
      <c r="AS62" s="6">
        <f>Outputs!AS62-OutputFixed!AS62</f>
        <v>166.66666666666606</v>
      </c>
      <c r="AT62" s="6">
        <f>Outputs!AT62-OutputFixed!AT62</f>
        <v>166.66666666666606</v>
      </c>
      <c r="AU62" s="6">
        <f>Outputs!AU62-OutputFixed!AU62</f>
        <v>166.66666666666424</v>
      </c>
      <c r="AV62" s="6">
        <f>Outputs!AV62-OutputFixed!AV62</f>
        <v>0</v>
      </c>
      <c r="AW62" s="6">
        <f>Outputs!AW62-OutputFixed!AW62</f>
        <v>0</v>
      </c>
      <c r="AX62" s="6">
        <f>Outputs!AX62-OutputFixed!AX62</f>
        <v>0</v>
      </c>
      <c r="AY62" s="6">
        <f>Outputs!AY62-OutputFixed!AY62</f>
        <v>0</v>
      </c>
      <c r="AZ62" s="6">
        <f>Outputs!AZ62-OutputFixed!AZ62</f>
        <v>0</v>
      </c>
      <c r="BA62" s="6">
        <f>Outputs!BA62-OutputFixed!BA62</f>
        <v>0</v>
      </c>
      <c r="BB62" s="6">
        <f>Outputs!BB62-OutputFixed!BB62</f>
        <v>0</v>
      </c>
      <c r="BC62" s="6">
        <f>Outputs!BC62-OutputFixed!BC62</f>
        <v>0</v>
      </c>
      <c r="BD62" s="6">
        <f>Outputs!BD62-OutputFixed!BD62</f>
        <v>0</v>
      </c>
      <c r="BE62" s="6">
        <f>Outputs!BE62-OutputFixed!BE62</f>
        <v>0</v>
      </c>
      <c r="BF62" s="6">
        <f>Outputs!BF62-OutputFixed!BF62</f>
        <v>0</v>
      </c>
      <c r="BG62" s="6">
        <f>Outputs!BG62-OutputFixed!BG62</f>
        <v>0</v>
      </c>
      <c r="BH62" s="6">
        <f>Outputs!BH62-OutputFixed!BH62</f>
        <v>0</v>
      </c>
      <c r="BI62" s="6">
        <f>Outputs!BI62-OutputFixed!BI62</f>
        <v>0</v>
      </c>
      <c r="BJ62" s="6">
        <f>Outputs!BJ62-OutputFixed!BJ62</f>
        <v>0</v>
      </c>
      <c r="BK62" s="6">
        <f>Outputs!BK62-OutputFixed!BK62</f>
        <v>0</v>
      </c>
      <c r="BL62" s="6">
        <f>Outputs!BL62-OutputFixed!BL62</f>
        <v>0</v>
      </c>
      <c r="BM62" s="6">
        <f>Outputs!BM62-OutputFixed!BM62</f>
        <v>0</v>
      </c>
      <c r="BN62" s="6">
        <f>Outputs!BN62-OutputFixed!BN62</f>
        <v>0</v>
      </c>
      <c r="BO62" s="6">
        <f>Outputs!BO62-OutputFixed!BO62</f>
        <v>0</v>
      </c>
      <c r="BP62" s="6">
        <f>Outputs!BP62-OutputFixed!BP62</f>
        <v>0</v>
      </c>
      <c r="BQ62" s="6">
        <f>Outputs!BQ62-OutputFixed!BQ62</f>
        <v>0</v>
      </c>
      <c r="BR62" s="6">
        <f>Outputs!BR62-OutputFixed!BR62</f>
        <v>0</v>
      </c>
      <c r="BS62" s="1"/>
    </row>
    <row r="63" spans="1:71" x14ac:dyDescent="0.2">
      <c r="A63" s="1"/>
      <c r="B63" s="1"/>
      <c r="C63" s="1" t="s">
        <v>115</v>
      </c>
      <c r="D63" s="1" t="s">
        <v>4</v>
      </c>
      <c r="E63" s="1"/>
      <c r="F63" s="1"/>
      <c r="G63" s="19">
        <f>Outputs!G63-OutputFixed!G63</f>
        <v>0</v>
      </c>
      <c r="H63" s="19">
        <f>Outputs!H63-OutputFixed!H63</f>
        <v>-542.49999999994179</v>
      </c>
      <c r="I63" s="19">
        <f>Outputs!I63-OutputFixed!I63</f>
        <v>-77.5</v>
      </c>
      <c r="J63" s="19">
        <f>Outputs!J63-OutputFixed!J63</f>
        <v>0</v>
      </c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6">
        <f>Outputs!W63-OutputFixed!W63</f>
        <v>0</v>
      </c>
      <c r="X63" s="6">
        <f>Outputs!X63-OutputFixed!X63</f>
        <v>0</v>
      </c>
      <c r="Y63" s="6">
        <f>Outputs!Y63-OutputFixed!Y63</f>
        <v>0</v>
      </c>
      <c r="Z63" s="6">
        <f>Outputs!Z63-OutputFixed!Z63</f>
        <v>0</v>
      </c>
      <c r="AA63" s="6">
        <f>Outputs!AA63-OutputFixed!AA63</f>
        <v>0</v>
      </c>
      <c r="AB63" s="6">
        <f>Outputs!AB63-OutputFixed!AB63</f>
        <v>0</v>
      </c>
      <c r="AC63" s="6">
        <f>Outputs!AC63-OutputFixed!AC63</f>
        <v>0</v>
      </c>
      <c r="AD63" s="6">
        <f>Outputs!AD63-OutputFixed!AD63</f>
        <v>0</v>
      </c>
      <c r="AE63" s="6">
        <f>Outputs!AE63-OutputFixed!AE63</f>
        <v>0</v>
      </c>
      <c r="AF63" s="6">
        <f>Outputs!AF63-OutputFixed!AF63</f>
        <v>0</v>
      </c>
      <c r="AG63" s="6">
        <f>Outputs!AG63-OutputFixed!AG63</f>
        <v>0</v>
      </c>
      <c r="AH63" s="6">
        <f>Outputs!AH63-OutputFixed!AH63</f>
        <v>0</v>
      </c>
      <c r="AI63" s="6">
        <f>Outputs!AI63-OutputFixed!AI63</f>
        <v>0</v>
      </c>
      <c r="AJ63" s="6">
        <f>Outputs!AJ63-OutputFixed!AJ63</f>
        <v>-25.833333333332121</v>
      </c>
      <c r="AK63" s="6">
        <f>Outputs!AK63-OutputFixed!AK63</f>
        <v>-51.666666666664241</v>
      </c>
      <c r="AL63" s="6">
        <f>Outputs!AL63-OutputFixed!AL63</f>
        <v>-51.666666666664241</v>
      </c>
      <c r="AM63" s="6">
        <f>Outputs!AM63-OutputFixed!AM63</f>
        <v>-51.666666666664241</v>
      </c>
      <c r="AN63" s="6">
        <f>Outputs!AN63-OutputFixed!AN63</f>
        <v>-51.666666666664241</v>
      </c>
      <c r="AO63" s="6">
        <f>Outputs!AO63-OutputFixed!AO63</f>
        <v>-51.666666666664241</v>
      </c>
      <c r="AP63" s="6">
        <f>Outputs!AP63-OutputFixed!AP63</f>
        <v>-51.666666666664241</v>
      </c>
      <c r="AQ63" s="6">
        <f>Outputs!AQ63-OutputFixed!AQ63</f>
        <v>-51.666666666664241</v>
      </c>
      <c r="AR63" s="6">
        <f>Outputs!AR63-OutputFixed!AR63</f>
        <v>-51.666666666664241</v>
      </c>
      <c r="AS63" s="6">
        <f>Outputs!AS63-OutputFixed!AS63</f>
        <v>-51.666666666664241</v>
      </c>
      <c r="AT63" s="6">
        <f>Outputs!AT63-OutputFixed!AT63</f>
        <v>-51.666666666664241</v>
      </c>
      <c r="AU63" s="6">
        <f>Outputs!AU63-OutputFixed!AU63</f>
        <v>-51.666666666667879</v>
      </c>
      <c r="AV63" s="6">
        <f>Outputs!AV63-OutputFixed!AV63</f>
        <v>-25.833333333332121</v>
      </c>
      <c r="AW63" s="6">
        <f>Outputs!AW63-OutputFixed!AW63</f>
        <v>0</v>
      </c>
      <c r="AX63" s="6">
        <f>Outputs!AX63-OutputFixed!AX63</f>
        <v>0</v>
      </c>
      <c r="AY63" s="6">
        <f>Outputs!AY63-OutputFixed!AY63</f>
        <v>0</v>
      </c>
      <c r="AZ63" s="6">
        <f>Outputs!AZ63-OutputFixed!AZ63</f>
        <v>0</v>
      </c>
      <c r="BA63" s="6">
        <f>Outputs!BA63-OutputFixed!BA63</f>
        <v>0</v>
      </c>
      <c r="BB63" s="6">
        <f>Outputs!BB63-OutputFixed!BB63</f>
        <v>0</v>
      </c>
      <c r="BC63" s="6">
        <f>Outputs!BC63-OutputFixed!BC63</f>
        <v>0</v>
      </c>
      <c r="BD63" s="6">
        <f>Outputs!BD63-OutputFixed!BD63</f>
        <v>0</v>
      </c>
      <c r="BE63" s="6">
        <f>Outputs!BE63-OutputFixed!BE63</f>
        <v>0</v>
      </c>
      <c r="BF63" s="6">
        <f>Outputs!BF63-OutputFixed!BF63</f>
        <v>0</v>
      </c>
      <c r="BG63" s="6">
        <f>Outputs!BG63-OutputFixed!BG63</f>
        <v>0</v>
      </c>
      <c r="BH63" s="6">
        <f>Outputs!BH63-OutputFixed!BH63</f>
        <v>0</v>
      </c>
      <c r="BI63" s="6">
        <f>Outputs!BI63-OutputFixed!BI63</f>
        <v>0</v>
      </c>
      <c r="BJ63" s="6">
        <f>Outputs!BJ63-OutputFixed!BJ63</f>
        <v>0</v>
      </c>
      <c r="BK63" s="6">
        <f>Outputs!BK63-OutputFixed!BK63</f>
        <v>0</v>
      </c>
      <c r="BL63" s="6">
        <f>Outputs!BL63-OutputFixed!BL63</f>
        <v>0</v>
      </c>
      <c r="BM63" s="6">
        <f>Outputs!BM63-OutputFixed!BM63</f>
        <v>0</v>
      </c>
      <c r="BN63" s="6">
        <f>Outputs!BN63-OutputFixed!BN63</f>
        <v>0</v>
      </c>
      <c r="BO63" s="6">
        <f>Outputs!BO63-OutputFixed!BO63</f>
        <v>0</v>
      </c>
      <c r="BP63" s="6">
        <f>Outputs!BP63-OutputFixed!BP63</f>
        <v>0</v>
      </c>
      <c r="BQ63" s="6">
        <f>Outputs!BQ63-OutputFixed!BQ63</f>
        <v>0</v>
      </c>
      <c r="BR63" s="6">
        <f>Outputs!BR63-OutputFixed!BR63</f>
        <v>0</v>
      </c>
      <c r="BS63" s="1"/>
    </row>
    <row r="64" spans="1:71" x14ac:dyDescent="0.2">
      <c r="A64" s="1"/>
      <c r="B64" s="1"/>
      <c r="C64" s="1" t="s">
        <v>114</v>
      </c>
      <c r="D64" s="1" t="s">
        <v>4</v>
      </c>
      <c r="E64" s="1"/>
      <c r="F64" s="1"/>
      <c r="G64" s="19">
        <f>Outputs!G64-OutputFixed!G64</f>
        <v>0</v>
      </c>
      <c r="H64" s="19">
        <f>Outputs!H64-OutputFixed!H64</f>
        <v>0</v>
      </c>
      <c r="I64" s="19">
        <f>Outputs!I64-OutputFixed!I64</f>
        <v>0</v>
      </c>
      <c r="J64" s="19">
        <f>Outputs!J64-OutputFixed!J64</f>
        <v>0</v>
      </c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6">
        <f>Outputs!W64-OutputFixed!W64</f>
        <v>0</v>
      </c>
      <c r="X64" s="6">
        <f>Outputs!X64-OutputFixed!X64</f>
        <v>0</v>
      </c>
      <c r="Y64" s="6">
        <f>Outputs!Y64-OutputFixed!Y64</f>
        <v>0</v>
      </c>
      <c r="Z64" s="6">
        <f>Outputs!Z64-OutputFixed!Z64</f>
        <v>0</v>
      </c>
      <c r="AA64" s="6">
        <f>Outputs!AA64-OutputFixed!AA64</f>
        <v>0</v>
      </c>
      <c r="AB64" s="6">
        <f>Outputs!AB64-OutputFixed!AB64</f>
        <v>0</v>
      </c>
      <c r="AC64" s="6">
        <f>Outputs!AC64-OutputFixed!AC64</f>
        <v>0</v>
      </c>
      <c r="AD64" s="6">
        <f>Outputs!AD64-OutputFixed!AD64</f>
        <v>0</v>
      </c>
      <c r="AE64" s="6">
        <f>Outputs!AE64-OutputFixed!AE64</f>
        <v>0</v>
      </c>
      <c r="AF64" s="6">
        <f>Outputs!AF64-OutputFixed!AF64</f>
        <v>0</v>
      </c>
      <c r="AG64" s="6">
        <f>Outputs!AG64-OutputFixed!AG64</f>
        <v>0</v>
      </c>
      <c r="AH64" s="6">
        <f>Outputs!AH64-OutputFixed!AH64</f>
        <v>0</v>
      </c>
      <c r="AI64" s="6">
        <f>Outputs!AI64-OutputFixed!AI64</f>
        <v>0</v>
      </c>
      <c r="AJ64" s="6">
        <f>Outputs!AJ64-OutputFixed!AJ64</f>
        <v>0</v>
      </c>
      <c r="AK64" s="6">
        <f>Outputs!AK64-OutputFixed!AK64</f>
        <v>0</v>
      </c>
      <c r="AL64" s="6">
        <f>Outputs!AL64-OutputFixed!AL64</f>
        <v>0</v>
      </c>
      <c r="AM64" s="6">
        <f>Outputs!AM64-OutputFixed!AM64</f>
        <v>0</v>
      </c>
      <c r="AN64" s="6">
        <f>Outputs!AN64-OutputFixed!AN64</f>
        <v>0</v>
      </c>
      <c r="AO64" s="6">
        <f>Outputs!AO64-OutputFixed!AO64</f>
        <v>0</v>
      </c>
      <c r="AP64" s="6">
        <f>Outputs!AP64-OutputFixed!AP64</f>
        <v>0</v>
      </c>
      <c r="AQ64" s="6">
        <f>Outputs!AQ64-OutputFixed!AQ64</f>
        <v>0</v>
      </c>
      <c r="AR64" s="6">
        <f>Outputs!AR64-OutputFixed!AR64</f>
        <v>0</v>
      </c>
      <c r="AS64" s="6">
        <f>Outputs!AS64-OutputFixed!AS64</f>
        <v>0</v>
      </c>
      <c r="AT64" s="6">
        <f>Outputs!AT64-OutputFixed!AT64</f>
        <v>0</v>
      </c>
      <c r="AU64" s="6">
        <f>Outputs!AU64-OutputFixed!AU64</f>
        <v>0</v>
      </c>
      <c r="AV64" s="6">
        <f>Outputs!AV64-OutputFixed!AV64</f>
        <v>0</v>
      </c>
      <c r="AW64" s="6">
        <f>Outputs!AW64-OutputFixed!AW64</f>
        <v>0</v>
      </c>
      <c r="AX64" s="6">
        <f>Outputs!AX64-OutputFixed!AX64</f>
        <v>0</v>
      </c>
      <c r="AY64" s="6">
        <f>Outputs!AY64-OutputFixed!AY64</f>
        <v>0</v>
      </c>
      <c r="AZ64" s="6">
        <f>Outputs!AZ64-OutputFixed!AZ64</f>
        <v>0</v>
      </c>
      <c r="BA64" s="6">
        <f>Outputs!BA64-OutputFixed!BA64</f>
        <v>0</v>
      </c>
      <c r="BB64" s="6">
        <f>Outputs!BB64-OutputFixed!BB64</f>
        <v>0</v>
      </c>
      <c r="BC64" s="6">
        <f>Outputs!BC64-OutputFixed!BC64</f>
        <v>0</v>
      </c>
      <c r="BD64" s="6">
        <f>Outputs!BD64-OutputFixed!BD64</f>
        <v>0</v>
      </c>
      <c r="BE64" s="6">
        <f>Outputs!BE64-OutputFixed!BE64</f>
        <v>0</v>
      </c>
      <c r="BF64" s="6">
        <f>Outputs!BF64-OutputFixed!BF64</f>
        <v>0</v>
      </c>
      <c r="BG64" s="6">
        <f>Outputs!BG64-OutputFixed!BG64</f>
        <v>0</v>
      </c>
      <c r="BH64" s="6">
        <f>Outputs!BH64-OutputFixed!BH64</f>
        <v>0</v>
      </c>
      <c r="BI64" s="6">
        <f>Outputs!BI64-OutputFixed!BI64</f>
        <v>0</v>
      </c>
      <c r="BJ64" s="6">
        <f>Outputs!BJ64-OutputFixed!BJ64</f>
        <v>0</v>
      </c>
      <c r="BK64" s="6">
        <f>Outputs!BK64-OutputFixed!BK64</f>
        <v>0</v>
      </c>
      <c r="BL64" s="6">
        <f>Outputs!BL64-OutputFixed!BL64</f>
        <v>0</v>
      </c>
      <c r="BM64" s="6">
        <f>Outputs!BM64-OutputFixed!BM64</f>
        <v>0</v>
      </c>
      <c r="BN64" s="6">
        <f>Outputs!BN64-OutputFixed!BN64</f>
        <v>0</v>
      </c>
      <c r="BO64" s="6">
        <f>Outputs!BO64-OutputFixed!BO64</f>
        <v>0</v>
      </c>
      <c r="BP64" s="6">
        <f>Outputs!BP64-OutputFixed!BP64</f>
        <v>0</v>
      </c>
      <c r="BQ64" s="6">
        <f>Outputs!BQ64-OutputFixed!BQ64</f>
        <v>0</v>
      </c>
      <c r="BR64" s="6">
        <f>Outputs!BR64-OutputFixed!BR64</f>
        <v>0</v>
      </c>
      <c r="BS64" s="1"/>
    </row>
    <row r="65" spans="1:71" x14ac:dyDescent="0.2">
      <c r="A65" s="1"/>
      <c r="B65" s="1"/>
      <c r="C65" s="1" t="s">
        <v>113</v>
      </c>
      <c r="D65" s="1" t="s">
        <v>4</v>
      </c>
      <c r="E65" s="1"/>
      <c r="F65" s="1"/>
      <c r="G65" s="19">
        <f>Outputs!G65-OutputFixed!G65</f>
        <v>0</v>
      </c>
      <c r="H65" s="19">
        <f>Outputs!H65-OutputFixed!H65</f>
        <v>0</v>
      </c>
      <c r="I65" s="19">
        <f>Outputs!I65-OutputFixed!I65</f>
        <v>0</v>
      </c>
      <c r="J65" s="19">
        <f>Outputs!J65-OutputFixed!J65</f>
        <v>0</v>
      </c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6">
        <f>Outputs!W65-OutputFixed!W65</f>
        <v>0</v>
      </c>
      <c r="X65" s="6">
        <f>Outputs!X65-OutputFixed!X65</f>
        <v>0</v>
      </c>
      <c r="Y65" s="6">
        <f>Outputs!Y65-OutputFixed!Y65</f>
        <v>0</v>
      </c>
      <c r="Z65" s="6">
        <f>Outputs!Z65-OutputFixed!Z65</f>
        <v>0</v>
      </c>
      <c r="AA65" s="6">
        <f>Outputs!AA65-OutputFixed!AA65</f>
        <v>0</v>
      </c>
      <c r="AB65" s="6">
        <f>Outputs!AB65-OutputFixed!AB65</f>
        <v>0</v>
      </c>
      <c r="AC65" s="6">
        <f>Outputs!AC65-OutputFixed!AC65</f>
        <v>0</v>
      </c>
      <c r="AD65" s="6">
        <f>Outputs!AD65-OutputFixed!AD65</f>
        <v>0</v>
      </c>
      <c r="AE65" s="6">
        <f>Outputs!AE65-OutputFixed!AE65</f>
        <v>0</v>
      </c>
      <c r="AF65" s="6">
        <f>Outputs!AF65-OutputFixed!AF65</f>
        <v>0</v>
      </c>
      <c r="AG65" s="6">
        <f>Outputs!AG65-OutputFixed!AG65</f>
        <v>0</v>
      </c>
      <c r="AH65" s="6">
        <f>Outputs!AH65-OutputFixed!AH65</f>
        <v>0</v>
      </c>
      <c r="AI65" s="6">
        <f>Outputs!AI65-OutputFixed!AI65</f>
        <v>0</v>
      </c>
      <c r="AJ65" s="6">
        <f>Outputs!AJ65-OutputFixed!AJ65</f>
        <v>0</v>
      </c>
      <c r="AK65" s="6">
        <f>Outputs!AK65-OutputFixed!AK65</f>
        <v>0</v>
      </c>
      <c r="AL65" s="6">
        <f>Outputs!AL65-OutputFixed!AL65</f>
        <v>0</v>
      </c>
      <c r="AM65" s="6">
        <f>Outputs!AM65-OutputFixed!AM65</f>
        <v>0</v>
      </c>
      <c r="AN65" s="6">
        <f>Outputs!AN65-OutputFixed!AN65</f>
        <v>0</v>
      </c>
      <c r="AO65" s="6">
        <f>Outputs!AO65-OutputFixed!AO65</f>
        <v>0</v>
      </c>
      <c r="AP65" s="6">
        <f>Outputs!AP65-OutputFixed!AP65</f>
        <v>0</v>
      </c>
      <c r="AQ65" s="6">
        <f>Outputs!AQ65-OutputFixed!AQ65</f>
        <v>0</v>
      </c>
      <c r="AR65" s="6">
        <f>Outputs!AR65-OutputFixed!AR65</f>
        <v>0</v>
      </c>
      <c r="AS65" s="6">
        <f>Outputs!AS65-OutputFixed!AS65</f>
        <v>0</v>
      </c>
      <c r="AT65" s="6">
        <f>Outputs!AT65-OutputFixed!AT65</f>
        <v>0</v>
      </c>
      <c r="AU65" s="6">
        <f>Outputs!AU65-OutputFixed!AU65</f>
        <v>0</v>
      </c>
      <c r="AV65" s="6">
        <f>Outputs!AV65-OutputFixed!AV65</f>
        <v>0</v>
      </c>
      <c r="AW65" s="6">
        <f>Outputs!AW65-OutputFixed!AW65</f>
        <v>0</v>
      </c>
      <c r="AX65" s="6">
        <f>Outputs!AX65-OutputFixed!AX65</f>
        <v>0</v>
      </c>
      <c r="AY65" s="6">
        <f>Outputs!AY65-OutputFixed!AY65</f>
        <v>0</v>
      </c>
      <c r="AZ65" s="6">
        <f>Outputs!AZ65-OutputFixed!AZ65</f>
        <v>0</v>
      </c>
      <c r="BA65" s="6">
        <f>Outputs!BA65-OutputFixed!BA65</f>
        <v>0</v>
      </c>
      <c r="BB65" s="6">
        <f>Outputs!BB65-OutputFixed!BB65</f>
        <v>0</v>
      </c>
      <c r="BC65" s="6">
        <f>Outputs!BC65-OutputFixed!BC65</f>
        <v>0</v>
      </c>
      <c r="BD65" s="6">
        <f>Outputs!BD65-OutputFixed!BD65</f>
        <v>0</v>
      </c>
      <c r="BE65" s="6">
        <f>Outputs!BE65-OutputFixed!BE65</f>
        <v>0</v>
      </c>
      <c r="BF65" s="6">
        <f>Outputs!BF65-OutputFixed!BF65</f>
        <v>0</v>
      </c>
      <c r="BG65" s="6">
        <f>Outputs!BG65-OutputFixed!BG65</f>
        <v>0</v>
      </c>
      <c r="BH65" s="6">
        <f>Outputs!BH65-OutputFixed!BH65</f>
        <v>0</v>
      </c>
      <c r="BI65" s="6">
        <f>Outputs!BI65-OutputFixed!BI65</f>
        <v>0</v>
      </c>
      <c r="BJ65" s="6">
        <f>Outputs!BJ65-OutputFixed!BJ65</f>
        <v>0</v>
      </c>
      <c r="BK65" s="6">
        <f>Outputs!BK65-OutputFixed!BK65</f>
        <v>0</v>
      </c>
      <c r="BL65" s="6">
        <f>Outputs!BL65-OutputFixed!BL65</f>
        <v>0</v>
      </c>
      <c r="BM65" s="6">
        <f>Outputs!BM65-OutputFixed!BM65</f>
        <v>0</v>
      </c>
      <c r="BN65" s="6">
        <f>Outputs!BN65-OutputFixed!BN65</f>
        <v>0</v>
      </c>
      <c r="BO65" s="6">
        <f>Outputs!BO65-OutputFixed!BO65</f>
        <v>0</v>
      </c>
      <c r="BP65" s="6">
        <f>Outputs!BP65-OutputFixed!BP65</f>
        <v>0</v>
      </c>
      <c r="BQ65" s="6">
        <f>Outputs!BQ65-OutputFixed!BQ65</f>
        <v>0</v>
      </c>
      <c r="BR65" s="6">
        <f>Outputs!BR65-OutputFixed!BR65</f>
        <v>0</v>
      </c>
      <c r="BS65" s="1"/>
    </row>
    <row r="66" spans="1:71" x14ac:dyDescent="0.2">
      <c r="A66" s="1"/>
      <c r="B66" s="1"/>
      <c r="C66" s="1" t="s">
        <v>112</v>
      </c>
      <c r="D66" s="1" t="s">
        <v>4</v>
      </c>
      <c r="E66" s="1"/>
      <c r="F66" s="1"/>
      <c r="G66" s="19">
        <f>Outputs!G66-OutputFixed!G66</f>
        <v>0</v>
      </c>
      <c r="H66" s="19">
        <f>Outputs!H66-OutputFixed!H66</f>
        <v>-251.27499999999986</v>
      </c>
      <c r="I66" s="19">
        <f>Outputs!I66-OutputFixed!I66</f>
        <v>-10.925000000000182</v>
      </c>
      <c r="J66" s="19">
        <f>Outputs!J66-OutputFixed!J66</f>
        <v>0</v>
      </c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6">
        <f>Outputs!W66-OutputFixed!W66</f>
        <v>0</v>
      </c>
      <c r="X66" s="6">
        <f>Outputs!X66-OutputFixed!X66</f>
        <v>0</v>
      </c>
      <c r="Y66" s="6">
        <f>Outputs!Y66-OutputFixed!Y66</f>
        <v>0</v>
      </c>
      <c r="Z66" s="6">
        <f>Outputs!Z66-OutputFixed!Z66</f>
        <v>0</v>
      </c>
      <c r="AA66" s="6">
        <f>Outputs!AA66-OutputFixed!AA66</f>
        <v>0</v>
      </c>
      <c r="AB66" s="6">
        <f>Outputs!AB66-OutputFixed!AB66</f>
        <v>0</v>
      </c>
      <c r="AC66" s="6">
        <f>Outputs!AC66-OutputFixed!AC66</f>
        <v>0</v>
      </c>
      <c r="AD66" s="6">
        <f>Outputs!AD66-OutputFixed!AD66</f>
        <v>0</v>
      </c>
      <c r="AE66" s="6">
        <f>Outputs!AE66-OutputFixed!AE66</f>
        <v>0</v>
      </c>
      <c r="AF66" s="6">
        <f>Outputs!AF66-OutputFixed!AF66</f>
        <v>0</v>
      </c>
      <c r="AG66" s="6">
        <f>Outputs!AG66-OutputFixed!AG66</f>
        <v>0</v>
      </c>
      <c r="AH66" s="6">
        <f>Outputs!AH66-OutputFixed!AH66</f>
        <v>0</v>
      </c>
      <c r="AI66" s="6">
        <f>Outputs!AI66-OutputFixed!AI66</f>
        <v>-10.924999999999983</v>
      </c>
      <c r="AJ66" s="6">
        <f>Outputs!AJ66-OutputFixed!AJ66</f>
        <v>-21.84999999999998</v>
      </c>
      <c r="AK66" s="6">
        <f>Outputs!AK66-OutputFixed!AK66</f>
        <v>-21.85</v>
      </c>
      <c r="AL66" s="6">
        <f>Outputs!AL66-OutputFixed!AL66</f>
        <v>-21.849999999999987</v>
      </c>
      <c r="AM66" s="6">
        <f>Outputs!AM66-OutputFixed!AM66</f>
        <v>-21.850000000000009</v>
      </c>
      <c r="AN66" s="6">
        <f>Outputs!AN66-OutputFixed!AN66</f>
        <v>-21.85</v>
      </c>
      <c r="AO66" s="6">
        <f>Outputs!AO66-OutputFixed!AO66</f>
        <v>-21.85</v>
      </c>
      <c r="AP66" s="6">
        <f>Outputs!AP66-OutputFixed!AP66</f>
        <v>-21.849999999999998</v>
      </c>
      <c r="AQ66" s="6">
        <f>Outputs!AQ66-OutputFixed!AQ66</f>
        <v>-21.85</v>
      </c>
      <c r="AR66" s="6">
        <f>Outputs!AR66-OutputFixed!AR66</f>
        <v>-21.85</v>
      </c>
      <c r="AS66" s="6">
        <f>Outputs!AS66-OutputFixed!AS66</f>
        <v>-21.85</v>
      </c>
      <c r="AT66" s="6">
        <f>Outputs!AT66-OutputFixed!AT66</f>
        <v>-21.85</v>
      </c>
      <c r="AU66" s="6">
        <f>Outputs!AU66-OutputFixed!AU66</f>
        <v>-10.925000000000004</v>
      </c>
      <c r="AV66" s="6">
        <f>Outputs!AV66-OutputFixed!AV66</f>
        <v>0</v>
      </c>
      <c r="AW66" s="6">
        <f>Outputs!AW66-OutputFixed!AW66</f>
        <v>0</v>
      </c>
      <c r="AX66" s="6">
        <f>Outputs!AX66-OutputFixed!AX66</f>
        <v>0</v>
      </c>
      <c r="AY66" s="6">
        <f>Outputs!AY66-OutputFixed!AY66</f>
        <v>0</v>
      </c>
      <c r="AZ66" s="6">
        <f>Outputs!AZ66-OutputFixed!AZ66</f>
        <v>0</v>
      </c>
      <c r="BA66" s="6">
        <f>Outputs!BA66-OutputFixed!BA66</f>
        <v>0</v>
      </c>
      <c r="BB66" s="6">
        <f>Outputs!BB66-OutputFixed!BB66</f>
        <v>0</v>
      </c>
      <c r="BC66" s="6">
        <f>Outputs!BC66-OutputFixed!BC66</f>
        <v>0</v>
      </c>
      <c r="BD66" s="6">
        <f>Outputs!BD66-OutputFixed!BD66</f>
        <v>0</v>
      </c>
      <c r="BE66" s="6">
        <f>Outputs!BE66-OutputFixed!BE66</f>
        <v>0</v>
      </c>
      <c r="BF66" s="6">
        <f>Outputs!BF66-OutputFixed!BF66</f>
        <v>0</v>
      </c>
      <c r="BG66" s="6">
        <f>Outputs!BG66-OutputFixed!BG66</f>
        <v>0</v>
      </c>
      <c r="BH66" s="6">
        <f>Outputs!BH66-OutputFixed!BH66</f>
        <v>0</v>
      </c>
      <c r="BI66" s="6">
        <f>Outputs!BI66-OutputFixed!BI66</f>
        <v>0</v>
      </c>
      <c r="BJ66" s="6">
        <f>Outputs!BJ66-OutputFixed!BJ66</f>
        <v>0</v>
      </c>
      <c r="BK66" s="6">
        <f>Outputs!BK66-OutputFixed!BK66</f>
        <v>0</v>
      </c>
      <c r="BL66" s="6">
        <f>Outputs!BL66-OutputFixed!BL66</f>
        <v>0</v>
      </c>
      <c r="BM66" s="6">
        <f>Outputs!BM66-OutputFixed!BM66</f>
        <v>0</v>
      </c>
      <c r="BN66" s="6">
        <f>Outputs!BN66-OutputFixed!BN66</f>
        <v>0</v>
      </c>
      <c r="BO66" s="6">
        <f>Outputs!BO66-OutputFixed!BO66</f>
        <v>0</v>
      </c>
      <c r="BP66" s="6">
        <f>Outputs!BP66-OutputFixed!BP66</f>
        <v>0</v>
      </c>
      <c r="BQ66" s="6">
        <f>Outputs!BQ66-OutputFixed!BQ66</f>
        <v>0</v>
      </c>
      <c r="BR66" s="6">
        <f>Outputs!BR66-OutputFixed!BR66</f>
        <v>0</v>
      </c>
      <c r="BS66" s="1"/>
    </row>
    <row r="67" spans="1:71" x14ac:dyDescent="0.2">
      <c r="A67" s="1"/>
      <c r="B67" s="1"/>
      <c r="C67" s="1" t="s">
        <v>111</v>
      </c>
      <c r="D67" s="1" t="s">
        <v>4</v>
      </c>
      <c r="E67" s="1"/>
      <c r="F67" s="1"/>
      <c r="G67" s="19">
        <f>Outputs!G67-OutputFixed!G67</f>
        <v>0</v>
      </c>
      <c r="H67" s="19">
        <f>Outputs!H67-OutputFixed!H67</f>
        <v>0</v>
      </c>
      <c r="I67" s="19">
        <f>Outputs!I67-OutputFixed!I67</f>
        <v>0</v>
      </c>
      <c r="J67" s="19">
        <f>Outputs!J67-OutputFixed!J67</f>
        <v>0</v>
      </c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6">
        <f>Outputs!W67-OutputFixed!W67</f>
        <v>0</v>
      </c>
      <c r="X67" s="6">
        <f>Outputs!X67-OutputFixed!X67</f>
        <v>0</v>
      </c>
      <c r="Y67" s="6">
        <f>Outputs!Y67-OutputFixed!Y67</f>
        <v>0</v>
      </c>
      <c r="Z67" s="6">
        <f>Outputs!Z67-OutputFixed!Z67</f>
        <v>0</v>
      </c>
      <c r="AA67" s="6">
        <f>Outputs!AA67-OutputFixed!AA67</f>
        <v>0</v>
      </c>
      <c r="AB67" s="6">
        <f>Outputs!AB67-OutputFixed!AB67</f>
        <v>0</v>
      </c>
      <c r="AC67" s="6">
        <f>Outputs!AC67-OutputFixed!AC67</f>
        <v>0</v>
      </c>
      <c r="AD67" s="6">
        <f>Outputs!AD67-OutputFixed!AD67</f>
        <v>0</v>
      </c>
      <c r="AE67" s="6">
        <f>Outputs!AE67-OutputFixed!AE67</f>
        <v>0</v>
      </c>
      <c r="AF67" s="6">
        <f>Outputs!AF67-OutputFixed!AF67</f>
        <v>0</v>
      </c>
      <c r="AG67" s="6">
        <f>Outputs!AG67-OutputFixed!AG67</f>
        <v>0</v>
      </c>
      <c r="AH67" s="6">
        <f>Outputs!AH67-OutputFixed!AH67</f>
        <v>0</v>
      </c>
      <c r="AI67" s="6">
        <f>Outputs!AI67-OutputFixed!AI67</f>
        <v>0</v>
      </c>
      <c r="AJ67" s="6">
        <f>Outputs!AJ67-OutputFixed!AJ67</f>
        <v>0</v>
      </c>
      <c r="AK67" s="6">
        <f>Outputs!AK67-OutputFixed!AK67</f>
        <v>0</v>
      </c>
      <c r="AL67" s="6">
        <f>Outputs!AL67-OutputFixed!AL67</f>
        <v>0</v>
      </c>
      <c r="AM67" s="6">
        <f>Outputs!AM67-OutputFixed!AM67</f>
        <v>0</v>
      </c>
      <c r="AN67" s="6">
        <f>Outputs!AN67-OutputFixed!AN67</f>
        <v>0</v>
      </c>
      <c r="AO67" s="6">
        <f>Outputs!AO67-OutputFixed!AO67</f>
        <v>0</v>
      </c>
      <c r="AP67" s="6">
        <f>Outputs!AP67-OutputFixed!AP67</f>
        <v>0</v>
      </c>
      <c r="AQ67" s="6">
        <f>Outputs!AQ67-OutputFixed!AQ67</f>
        <v>0</v>
      </c>
      <c r="AR67" s="6">
        <f>Outputs!AR67-OutputFixed!AR67</f>
        <v>0</v>
      </c>
      <c r="AS67" s="6">
        <f>Outputs!AS67-OutputFixed!AS67</f>
        <v>0</v>
      </c>
      <c r="AT67" s="6">
        <f>Outputs!AT67-OutputFixed!AT67</f>
        <v>0</v>
      </c>
      <c r="AU67" s="6">
        <f>Outputs!AU67-OutputFixed!AU67</f>
        <v>0</v>
      </c>
      <c r="AV67" s="6">
        <f>Outputs!AV67-OutputFixed!AV67</f>
        <v>0</v>
      </c>
      <c r="AW67" s="6">
        <f>Outputs!AW67-OutputFixed!AW67</f>
        <v>0</v>
      </c>
      <c r="AX67" s="6">
        <f>Outputs!AX67-OutputFixed!AX67</f>
        <v>0</v>
      </c>
      <c r="AY67" s="6">
        <f>Outputs!AY67-OutputFixed!AY67</f>
        <v>0</v>
      </c>
      <c r="AZ67" s="6">
        <f>Outputs!AZ67-OutputFixed!AZ67</f>
        <v>0</v>
      </c>
      <c r="BA67" s="6">
        <f>Outputs!BA67-OutputFixed!BA67</f>
        <v>0</v>
      </c>
      <c r="BB67" s="6">
        <f>Outputs!BB67-OutputFixed!BB67</f>
        <v>0</v>
      </c>
      <c r="BC67" s="6">
        <f>Outputs!BC67-OutputFixed!BC67</f>
        <v>0</v>
      </c>
      <c r="BD67" s="6">
        <f>Outputs!BD67-OutputFixed!BD67</f>
        <v>0</v>
      </c>
      <c r="BE67" s="6">
        <f>Outputs!BE67-OutputFixed!BE67</f>
        <v>0</v>
      </c>
      <c r="BF67" s="6">
        <f>Outputs!BF67-OutputFixed!BF67</f>
        <v>0</v>
      </c>
      <c r="BG67" s="6">
        <f>Outputs!BG67-OutputFixed!BG67</f>
        <v>0</v>
      </c>
      <c r="BH67" s="6">
        <f>Outputs!BH67-OutputFixed!BH67</f>
        <v>0</v>
      </c>
      <c r="BI67" s="6">
        <f>Outputs!BI67-OutputFixed!BI67</f>
        <v>0</v>
      </c>
      <c r="BJ67" s="6">
        <f>Outputs!BJ67-OutputFixed!BJ67</f>
        <v>0</v>
      </c>
      <c r="BK67" s="6">
        <f>Outputs!BK67-OutputFixed!BK67</f>
        <v>0</v>
      </c>
      <c r="BL67" s="6">
        <f>Outputs!BL67-OutputFixed!BL67</f>
        <v>0</v>
      </c>
      <c r="BM67" s="6">
        <f>Outputs!BM67-OutputFixed!BM67</f>
        <v>0</v>
      </c>
      <c r="BN67" s="6">
        <f>Outputs!BN67-OutputFixed!BN67</f>
        <v>0</v>
      </c>
      <c r="BO67" s="6">
        <f>Outputs!BO67-OutputFixed!BO67</f>
        <v>0</v>
      </c>
      <c r="BP67" s="6">
        <f>Outputs!BP67-OutputFixed!BP67</f>
        <v>0</v>
      </c>
      <c r="BQ67" s="6">
        <f>Outputs!BQ67-OutputFixed!BQ67</f>
        <v>0</v>
      </c>
      <c r="BR67" s="6">
        <f>Outputs!BR67-OutputFixed!BR67</f>
        <v>0</v>
      </c>
      <c r="BS67" s="1"/>
    </row>
    <row r="68" spans="1:71" x14ac:dyDescent="0.2">
      <c r="A68" s="1"/>
      <c r="B68" s="1"/>
      <c r="C68" s="1" t="s">
        <v>110</v>
      </c>
      <c r="D68" s="1" t="s">
        <v>4</v>
      </c>
      <c r="E68" s="1"/>
      <c r="F68" s="1"/>
      <c r="G68" s="17">
        <f>Outputs!G68-OutputFixed!G68</f>
        <v>0</v>
      </c>
      <c r="H68" s="17">
        <f>Outputs!H68-OutputFixed!H68</f>
        <v>1039.5583333334016</v>
      </c>
      <c r="I68" s="17">
        <f>Outputs!I68-OutputFixed!I68</f>
        <v>78.241666666657693</v>
      </c>
      <c r="J68" s="17">
        <f>Outputs!J68-OutputFixed!J68</f>
        <v>0</v>
      </c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7">
        <f>Outputs!W68-OutputFixed!W68</f>
        <v>0</v>
      </c>
      <c r="X68" s="17">
        <f>Outputs!X68-OutputFixed!X68</f>
        <v>0</v>
      </c>
      <c r="Y68" s="17">
        <f>Outputs!Y68-OutputFixed!Y68</f>
        <v>0</v>
      </c>
      <c r="Z68" s="17">
        <f>Outputs!Z68-OutputFixed!Z68</f>
        <v>0</v>
      </c>
      <c r="AA68" s="17">
        <f>Outputs!AA68-OutputFixed!AA68</f>
        <v>0</v>
      </c>
      <c r="AB68" s="17">
        <f>Outputs!AB68-OutputFixed!AB68</f>
        <v>0</v>
      </c>
      <c r="AC68" s="17">
        <f>Outputs!AC68-OutputFixed!AC68</f>
        <v>0</v>
      </c>
      <c r="AD68" s="17">
        <f>Outputs!AD68-OutputFixed!AD68</f>
        <v>0</v>
      </c>
      <c r="AE68" s="17">
        <f>Outputs!AE68-OutputFixed!AE68</f>
        <v>0</v>
      </c>
      <c r="AF68" s="17">
        <f>Outputs!AF68-OutputFixed!AF68</f>
        <v>0</v>
      </c>
      <c r="AG68" s="17">
        <f>Outputs!AG68-OutputFixed!AG68</f>
        <v>0</v>
      </c>
      <c r="AH68" s="17">
        <f>Outputs!AH68-OutputFixed!AH68</f>
        <v>0</v>
      </c>
      <c r="AI68" s="17">
        <f>Outputs!AI68-OutputFixed!AI68</f>
        <v>-10.924999999998136</v>
      </c>
      <c r="AJ68" s="17">
        <f>Outputs!AJ68-OutputFixed!AJ68</f>
        <v>118.98333333333403</v>
      </c>
      <c r="AK68" s="17">
        <f>Outputs!AK68-OutputFixed!AK68</f>
        <v>93.150000000001796</v>
      </c>
      <c r="AL68" s="17">
        <f>Outputs!AL68-OutputFixed!AL68</f>
        <v>93.150000000001796</v>
      </c>
      <c r="AM68" s="17">
        <f>Outputs!AM68-OutputFixed!AM68</f>
        <v>93.150000000001796</v>
      </c>
      <c r="AN68" s="17">
        <f>Outputs!AN68-OutputFixed!AN68</f>
        <v>93.150000000001796</v>
      </c>
      <c r="AO68" s="17">
        <f>Outputs!AO68-OutputFixed!AO68</f>
        <v>93.150000000001796</v>
      </c>
      <c r="AP68" s="17">
        <f>Outputs!AP68-OutputFixed!AP68</f>
        <v>93.150000000001796</v>
      </c>
      <c r="AQ68" s="17">
        <f>Outputs!AQ68-OutputFixed!AQ68</f>
        <v>93.150000000001796</v>
      </c>
      <c r="AR68" s="17">
        <f>Outputs!AR68-OutputFixed!AR68</f>
        <v>93.150000000001796</v>
      </c>
      <c r="AS68" s="17">
        <f>Outputs!AS68-OutputFixed!AS68</f>
        <v>93.150000000001796</v>
      </c>
      <c r="AT68" s="17">
        <f>Outputs!AT68-OutputFixed!AT68</f>
        <v>93.150000000001796</v>
      </c>
      <c r="AU68" s="17">
        <f>Outputs!AU68-OutputFixed!AU68</f>
        <v>104.07499999999641</v>
      </c>
      <c r="AV68" s="17">
        <f>Outputs!AV68-OutputFixed!AV68</f>
        <v>-25.833333333332121</v>
      </c>
      <c r="AW68" s="17">
        <f>Outputs!AW68-OutputFixed!AW68</f>
        <v>0</v>
      </c>
      <c r="AX68" s="17">
        <f>Outputs!AX68-OutputFixed!AX68</f>
        <v>0</v>
      </c>
      <c r="AY68" s="17">
        <f>Outputs!AY68-OutputFixed!AY68</f>
        <v>0</v>
      </c>
      <c r="AZ68" s="17">
        <f>Outputs!AZ68-OutputFixed!AZ68</f>
        <v>0</v>
      </c>
      <c r="BA68" s="17">
        <f>Outputs!BA68-OutputFixed!BA68</f>
        <v>0</v>
      </c>
      <c r="BB68" s="17">
        <f>Outputs!BB68-OutputFixed!BB68</f>
        <v>0</v>
      </c>
      <c r="BC68" s="17">
        <f>Outputs!BC68-OutputFixed!BC68</f>
        <v>0</v>
      </c>
      <c r="BD68" s="17">
        <f>Outputs!BD68-OutputFixed!BD68</f>
        <v>0</v>
      </c>
      <c r="BE68" s="17">
        <f>Outputs!BE68-OutputFixed!BE68</f>
        <v>0</v>
      </c>
      <c r="BF68" s="17">
        <f>Outputs!BF68-OutputFixed!BF68</f>
        <v>0</v>
      </c>
      <c r="BG68" s="17">
        <f>Outputs!BG68-OutputFixed!BG68</f>
        <v>0</v>
      </c>
      <c r="BH68" s="17">
        <f>Outputs!BH68-OutputFixed!BH68</f>
        <v>0</v>
      </c>
      <c r="BI68" s="17">
        <f>Outputs!BI68-OutputFixed!BI68</f>
        <v>0</v>
      </c>
      <c r="BJ68" s="17">
        <f>Outputs!BJ68-OutputFixed!BJ68</f>
        <v>0</v>
      </c>
      <c r="BK68" s="17">
        <f>Outputs!BK68-OutputFixed!BK68</f>
        <v>0</v>
      </c>
      <c r="BL68" s="17">
        <f>Outputs!BL68-OutputFixed!BL68</f>
        <v>0</v>
      </c>
      <c r="BM68" s="17">
        <f>Outputs!BM68-OutputFixed!BM68</f>
        <v>0</v>
      </c>
      <c r="BN68" s="17">
        <f>Outputs!BN68-OutputFixed!BN68</f>
        <v>0</v>
      </c>
      <c r="BO68" s="17">
        <f>Outputs!BO68-OutputFixed!BO68</f>
        <v>0</v>
      </c>
      <c r="BP68" s="17">
        <f>Outputs!BP68-OutputFixed!BP68</f>
        <v>0</v>
      </c>
      <c r="BQ68" s="17">
        <f>Outputs!BQ68-OutputFixed!BQ68</f>
        <v>0</v>
      </c>
      <c r="BR68" s="17">
        <f>Outputs!BR68-OutputFixed!BR68</f>
        <v>0</v>
      </c>
      <c r="BS68" s="1"/>
    </row>
    <row r="69" spans="1:7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</row>
    <row r="70" spans="1:71" x14ac:dyDescent="0.2">
      <c r="A70" s="1"/>
      <c r="B70" s="1"/>
      <c r="C70" s="1" t="s">
        <v>109</v>
      </c>
      <c r="D70" s="1" t="s">
        <v>4</v>
      </c>
      <c r="E70" s="1"/>
      <c r="F70" s="1"/>
      <c r="G70" s="6">
        <f>Outputs!G70-OutputFixed!G70</f>
        <v>0</v>
      </c>
      <c r="H70" s="6">
        <f>Outputs!H70-OutputFixed!H70</f>
        <v>0</v>
      </c>
      <c r="I70" s="6">
        <f>Outputs!I70-OutputFixed!I70</f>
        <v>1039.5583333334016</v>
      </c>
      <c r="J70" s="6">
        <f>Outputs!J70-OutputFixed!J70</f>
        <v>1117.8000000000575</v>
      </c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6">
        <f>Outputs!W70-OutputFixed!W70</f>
        <v>0</v>
      </c>
      <c r="X70" s="6">
        <f>Outputs!X70-OutputFixed!X70</f>
        <v>0</v>
      </c>
      <c r="Y70" s="6">
        <f>Outputs!Y70-OutputFixed!Y70</f>
        <v>0</v>
      </c>
      <c r="Z70" s="6">
        <f>Outputs!Z70-OutputFixed!Z70</f>
        <v>0</v>
      </c>
      <c r="AA70" s="6">
        <f>Outputs!AA70-OutputFixed!AA70</f>
        <v>0</v>
      </c>
      <c r="AB70" s="6">
        <f>Outputs!AB70-OutputFixed!AB70</f>
        <v>0</v>
      </c>
      <c r="AC70" s="6">
        <f>Outputs!AC70-OutputFixed!AC70</f>
        <v>0</v>
      </c>
      <c r="AD70" s="6">
        <f>Outputs!AD70-OutputFixed!AD70</f>
        <v>0</v>
      </c>
      <c r="AE70" s="6">
        <f>Outputs!AE70-OutputFixed!AE70</f>
        <v>0</v>
      </c>
      <c r="AF70" s="6">
        <f>Outputs!AF70-OutputFixed!AF70</f>
        <v>0</v>
      </c>
      <c r="AG70" s="6">
        <f>Outputs!AG70-OutputFixed!AG70</f>
        <v>0</v>
      </c>
      <c r="AH70" s="6">
        <f>Outputs!AH70-OutputFixed!AH70</f>
        <v>0</v>
      </c>
      <c r="AI70" s="6">
        <f>Outputs!AI70-OutputFixed!AI70</f>
        <v>0</v>
      </c>
      <c r="AJ70" s="6">
        <f>Outputs!AJ70-OutputFixed!AJ70</f>
        <v>-10.924999999998136</v>
      </c>
      <c r="AK70" s="6">
        <f>Outputs!AK70-OutputFixed!AK70</f>
        <v>108.0583333333359</v>
      </c>
      <c r="AL70" s="6">
        <f>Outputs!AL70-OutputFixed!AL70</f>
        <v>201.20833333333769</v>
      </c>
      <c r="AM70" s="6">
        <f>Outputs!AM70-OutputFixed!AM70</f>
        <v>294.35833333333949</v>
      </c>
      <c r="AN70" s="6">
        <f>Outputs!AN70-OutputFixed!AN70</f>
        <v>387.5083333333414</v>
      </c>
      <c r="AO70" s="6">
        <f>Outputs!AO70-OutputFixed!AO70</f>
        <v>480.65833333334331</v>
      </c>
      <c r="AP70" s="6">
        <f>Outputs!AP70-OutputFixed!AP70</f>
        <v>573.80833333334522</v>
      </c>
      <c r="AQ70" s="6">
        <f>Outputs!AQ70-OutputFixed!AQ70</f>
        <v>666.95833333334667</v>
      </c>
      <c r="AR70" s="6">
        <f>Outputs!AR70-OutputFixed!AR70</f>
        <v>760.10833333334813</v>
      </c>
      <c r="AS70" s="6">
        <f>Outputs!AS70-OutputFixed!AS70</f>
        <v>853.25833333334958</v>
      </c>
      <c r="AT70" s="6">
        <f>Outputs!AT70-OutputFixed!AT70</f>
        <v>946.40833333335104</v>
      </c>
      <c r="AU70" s="6">
        <f>Outputs!AU70-OutputFixed!AU70</f>
        <v>1039.5583333333525</v>
      </c>
      <c r="AV70" s="6">
        <f>Outputs!AV70-OutputFixed!AV70</f>
        <v>1143.6333333333487</v>
      </c>
      <c r="AW70" s="6">
        <f>Outputs!AW70-OutputFixed!AW70</f>
        <v>1117.8000000000175</v>
      </c>
      <c r="AX70" s="6">
        <f>Outputs!AX70-OutputFixed!AX70</f>
        <v>1117.8000000000175</v>
      </c>
      <c r="AY70" s="6">
        <f>Outputs!AY70-OutputFixed!AY70</f>
        <v>1117.8000000000175</v>
      </c>
      <c r="AZ70" s="6">
        <f>Outputs!AZ70-OutputFixed!AZ70</f>
        <v>1117.8000000000175</v>
      </c>
      <c r="BA70" s="6">
        <f>Outputs!BA70-OutputFixed!BA70</f>
        <v>1117.8000000000175</v>
      </c>
      <c r="BB70" s="6">
        <f>Outputs!BB70-OutputFixed!BB70</f>
        <v>1117.8000000000175</v>
      </c>
      <c r="BC70" s="6">
        <f>Outputs!BC70-OutputFixed!BC70</f>
        <v>1117.8000000000175</v>
      </c>
      <c r="BD70" s="6">
        <f>Outputs!BD70-OutputFixed!BD70</f>
        <v>1117.8000000000175</v>
      </c>
      <c r="BE70" s="6">
        <f>Outputs!BE70-OutputFixed!BE70</f>
        <v>1117.8000000000175</v>
      </c>
      <c r="BF70" s="6">
        <f>Outputs!BF70-OutputFixed!BF70</f>
        <v>1117.8000000000175</v>
      </c>
      <c r="BG70" s="6">
        <f>Outputs!BG70-OutputFixed!BG70</f>
        <v>1117.8000000000175</v>
      </c>
      <c r="BH70" s="6">
        <f>Outputs!BH70-OutputFixed!BH70</f>
        <v>1117.8000000000175</v>
      </c>
      <c r="BI70" s="6">
        <f>Outputs!BI70-OutputFixed!BI70</f>
        <v>1117.8000000000175</v>
      </c>
      <c r="BJ70" s="6">
        <f>Outputs!BJ70-OutputFixed!BJ70</f>
        <v>1117.8000000000175</v>
      </c>
      <c r="BK70" s="6">
        <f>Outputs!BK70-OutputFixed!BK70</f>
        <v>1117.8000000000175</v>
      </c>
      <c r="BL70" s="6">
        <f>Outputs!BL70-OutputFixed!BL70</f>
        <v>1117.8000000000175</v>
      </c>
      <c r="BM70" s="6">
        <f>Outputs!BM70-OutputFixed!BM70</f>
        <v>1117.8000000000175</v>
      </c>
      <c r="BN70" s="6">
        <f>Outputs!BN70-OutputFixed!BN70</f>
        <v>1117.8000000000175</v>
      </c>
      <c r="BO70" s="6">
        <f>Outputs!BO70-OutputFixed!BO70</f>
        <v>1117.8000000000175</v>
      </c>
      <c r="BP70" s="6">
        <f>Outputs!BP70-OutputFixed!BP70</f>
        <v>1117.8000000000138</v>
      </c>
      <c r="BQ70" s="6">
        <f>Outputs!BQ70-OutputFixed!BQ70</f>
        <v>1117.8000000000175</v>
      </c>
      <c r="BR70" s="6">
        <f>Outputs!BR70-OutputFixed!BR70</f>
        <v>1117.8000000000175</v>
      </c>
      <c r="BS70" s="1"/>
    </row>
    <row r="71" spans="1:71" x14ac:dyDescent="0.2">
      <c r="A71" s="1"/>
      <c r="B71" s="1"/>
      <c r="C71" s="1" t="s">
        <v>108</v>
      </c>
      <c r="D71" s="1" t="s">
        <v>4</v>
      </c>
      <c r="E71" s="1"/>
      <c r="F71" s="6">
        <v>0</v>
      </c>
      <c r="G71" s="17">
        <f>Outputs!G71-OutputFixed!G71</f>
        <v>0</v>
      </c>
      <c r="H71" s="17">
        <f>Outputs!H71-OutputFixed!H71</f>
        <v>1039.5583333334016</v>
      </c>
      <c r="I71" s="17">
        <f>Outputs!I71-OutputFixed!I71</f>
        <v>1117.8000000000575</v>
      </c>
      <c r="J71" s="17">
        <f>Outputs!J71-OutputFixed!J71</f>
        <v>1117.8000000000538</v>
      </c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7">
        <f>Outputs!W71-OutputFixed!W71</f>
        <v>0</v>
      </c>
      <c r="X71" s="17">
        <f>Outputs!X71-OutputFixed!X71</f>
        <v>0</v>
      </c>
      <c r="Y71" s="17">
        <f>Outputs!Y71-OutputFixed!Y71</f>
        <v>0</v>
      </c>
      <c r="Z71" s="17">
        <f>Outputs!Z71-OutputFixed!Z71</f>
        <v>0</v>
      </c>
      <c r="AA71" s="17">
        <f>Outputs!AA71-OutputFixed!AA71</f>
        <v>0</v>
      </c>
      <c r="AB71" s="17">
        <f>Outputs!AB71-OutputFixed!AB71</f>
        <v>0</v>
      </c>
      <c r="AC71" s="17">
        <f>Outputs!AC71-OutputFixed!AC71</f>
        <v>0</v>
      </c>
      <c r="AD71" s="17">
        <f>Outputs!AD71-OutputFixed!AD71</f>
        <v>0</v>
      </c>
      <c r="AE71" s="17">
        <f>Outputs!AE71-OutputFixed!AE71</f>
        <v>0</v>
      </c>
      <c r="AF71" s="17">
        <f>Outputs!AF71-OutputFixed!AF71</f>
        <v>0</v>
      </c>
      <c r="AG71" s="17">
        <f>Outputs!AG71-OutputFixed!AG71</f>
        <v>0</v>
      </c>
      <c r="AH71" s="17">
        <f>Outputs!AH71-OutputFixed!AH71</f>
        <v>0</v>
      </c>
      <c r="AI71" s="17">
        <f>Outputs!AI71-OutputFixed!AI71</f>
        <v>-10.924999999998136</v>
      </c>
      <c r="AJ71" s="17">
        <f>Outputs!AJ71-OutputFixed!AJ71</f>
        <v>108.0583333333359</v>
      </c>
      <c r="AK71" s="17">
        <f>Outputs!AK71-OutputFixed!AK71</f>
        <v>201.20833333333769</v>
      </c>
      <c r="AL71" s="17">
        <f>Outputs!AL71-OutputFixed!AL71</f>
        <v>294.35833333333949</v>
      </c>
      <c r="AM71" s="17">
        <f>Outputs!AM71-OutputFixed!AM71</f>
        <v>387.5083333333414</v>
      </c>
      <c r="AN71" s="17">
        <f>Outputs!AN71-OutputFixed!AN71</f>
        <v>480.65833333334331</v>
      </c>
      <c r="AO71" s="17">
        <f>Outputs!AO71-OutputFixed!AO71</f>
        <v>573.80833333334522</v>
      </c>
      <c r="AP71" s="17">
        <f>Outputs!AP71-OutputFixed!AP71</f>
        <v>666.95833333334667</v>
      </c>
      <c r="AQ71" s="17">
        <f>Outputs!AQ71-OutputFixed!AQ71</f>
        <v>760.10833333334813</v>
      </c>
      <c r="AR71" s="17">
        <f>Outputs!AR71-OutputFixed!AR71</f>
        <v>853.25833333334958</v>
      </c>
      <c r="AS71" s="17">
        <f>Outputs!AS71-OutputFixed!AS71</f>
        <v>946.40833333335104</v>
      </c>
      <c r="AT71" s="17">
        <f>Outputs!AT71-OutputFixed!AT71</f>
        <v>1039.5583333333525</v>
      </c>
      <c r="AU71" s="17">
        <f>Outputs!AU71-OutputFixed!AU71</f>
        <v>1143.6333333333487</v>
      </c>
      <c r="AV71" s="17">
        <f>Outputs!AV71-OutputFixed!AV71</f>
        <v>1117.8000000000175</v>
      </c>
      <c r="AW71" s="17">
        <f>Outputs!AW71-OutputFixed!AW71</f>
        <v>1117.8000000000175</v>
      </c>
      <c r="AX71" s="17">
        <f>Outputs!AX71-OutputFixed!AX71</f>
        <v>1117.8000000000175</v>
      </c>
      <c r="AY71" s="17">
        <f>Outputs!AY71-OutputFixed!AY71</f>
        <v>1117.8000000000175</v>
      </c>
      <c r="AZ71" s="17">
        <f>Outputs!AZ71-OutputFixed!AZ71</f>
        <v>1117.8000000000175</v>
      </c>
      <c r="BA71" s="17">
        <f>Outputs!BA71-OutputFixed!BA71</f>
        <v>1117.8000000000175</v>
      </c>
      <c r="BB71" s="17">
        <f>Outputs!BB71-OutputFixed!BB71</f>
        <v>1117.8000000000175</v>
      </c>
      <c r="BC71" s="17">
        <f>Outputs!BC71-OutputFixed!BC71</f>
        <v>1117.8000000000175</v>
      </c>
      <c r="BD71" s="17">
        <f>Outputs!BD71-OutputFixed!BD71</f>
        <v>1117.8000000000175</v>
      </c>
      <c r="BE71" s="17">
        <f>Outputs!BE71-OutputFixed!BE71</f>
        <v>1117.8000000000175</v>
      </c>
      <c r="BF71" s="17">
        <f>Outputs!BF71-OutputFixed!BF71</f>
        <v>1117.8000000000175</v>
      </c>
      <c r="BG71" s="17">
        <f>Outputs!BG71-OutputFixed!BG71</f>
        <v>1117.8000000000175</v>
      </c>
      <c r="BH71" s="17">
        <f>Outputs!BH71-OutputFixed!BH71</f>
        <v>1117.8000000000175</v>
      </c>
      <c r="BI71" s="17">
        <f>Outputs!BI71-OutputFixed!BI71</f>
        <v>1117.8000000000175</v>
      </c>
      <c r="BJ71" s="17">
        <f>Outputs!BJ71-OutputFixed!BJ71</f>
        <v>1117.8000000000175</v>
      </c>
      <c r="BK71" s="17">
        <f>Outputs!BK71-OutputFixed!BK71</f>
        <v>1117.8000000000175</v>
      </c>
      <c r="BL71" s="17">
        <f>Outputs!BL71-OutputFixed!BL71</f>
        <v>1117.8000000000175</v>
      </c>
      <c r="BM71" s="17">
        <f>Outputs!BM71-OutputFixed!BM71</f>
        <v>1117.8000000000175</v>
      </c>
      <c r="BN71" s="17">
        <f>Outputs!BN71-OutputFixed!BN71</f>
        <v>1117.8000000000175</v>
      </c>
      <c r="BO71" s="17">
        <f>Outputs!BO71-OutputFixed!BO71</f>
        <v>1117.8000000000138</v>
      </c>
      <c r="BP71" s="17">
        <f>Outputs!BP71-OutputFixed!BP71</f>
        <v>1117.8000000000175</v>
      </c>
      <c r="BQ71" s="17">
        <f>Outputs!BQ71-OutputFixed!BQ71</f>
        <v>1117.8000000000175</v>
      </c>
      <c r="BR71" s="17">
        <f>Outputs!BR71-OutputFixed!BR71</f>
        <v>1117.8000000000175</v>
      </c>
      <c r="BS71" s="1"/>
    </row>
    <row r="72" spans="1:7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</row>
    <row r="73" spans="1:71" x14ac:dyDescent="0.2">
      <c r="A73" s="7"/>
      <c r="B73" s="7"/>
      <c r="C73" s="7" t="s">
        <v>107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  <c r="BQ73" s="7"/>
      <c r="BR73" s="7"/>
      <c r="BS73" s="7"/>
    </row>
    <row r="74" spans="1:7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</row>
    <row r="75" spans="1:71" x14ac:dyDescent="0.2">
      <c r="A75" s="1"/>
      <c r="B75" s="1"/>
      <c r="C75" s="1" t="s">
        <v>106</v>
      </c>
      <c r="D75" s="1"/>
      <c r="E75" s="1"/>
      <c r="F75" s="1"/>
      <c r="G75" s="1">
        <f>Outputs!G75-OutputFixed!G75</f>
        <v>0</v>
      </c>
      <c r="H75" s="1">
        <f>Outputs!H75-OutputFixed!H75</f>
        <v>0</v>
      </c>
      <c r="I75" s="1">
        <f>Outputs!I75-OutputFixed!I75</f>
        <v>0</v>
      </c>
      <c r="J75" s="1">
        <f>Outputs!J75-OutputFixed!J75</f>
        <v>0</v>
      </c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</row>
    <row r="76" spans="1:71" x14ac:dyDescent="0.2">
      <c r="A76" s="1"/>
      <c r="B76" s="1"/>
      <c r="C76" s="1" t="s">
        <v>105</v>
      </c>
      <c r="D76" s="1"/>
      <c r="E76" s="1"/>
      <c r="F76" s="1"/>
      <c r="G76" s="1">
        <f>Outputs!G76-OutputFixed!G76</f>
        <v>0</v>
      </c>
      <c r="H76" s="1">
        <f>Outputs!H76-OutputFixed!H76</f>
        <v>1.0231815394945443E-11</v>
      </c>
      <c r="I76" s="1">
        <f>Outputs!I76-OutputFixed!I76</f>
        <v>0</v>
      </c>
      <c r="J76" s="1">
        <f>Outputs!J76-OutputFixed!J76</f>
        <v>0</v>
      </c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</row>
    <row r="77" spans="1:71" x14ac:dyDescent="0.2">
      <c r="A77" s="1"/>
      <c r="B77" s="1"/>
      <c r="C77" s="1" t="s">
        <v>104</v>
      </c>
      <c r="D77" s="1"/>
      <c r="E77" s="1"/>
      <c r="F77" s="1"/>
      <c r="G77" s="1">
        <f>Outputs!G77-OutputFixed!G77</f>
        <v>0</v>
      </c>
      <c r="H77" s="1">
        <f>Outputs!H77-OutputFixed!H77</f>
        <v>4.8203219193965197E-11</v>
      </c>
      <c r="I77" s="1">
        <f>Outputs!I77-OutputFixed!I77</f>
        <v>3.637978807091713E-11</v>
      </c>
      <c r="J77" s="1">
        <f>Outputs!J77-OutputFixed!J77</f>
        <v>0</v>
      </c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</row>
    <row r="78" spans="1:7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</row>
    <row r="79" spans="1:71" x14ac:dyDescent="0.2">
      <c r="A79" s="2" t="s">
        <v>155</v>
      </c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AD89B5-B046-4EF9-83D6-22DEFB1A5D35}">
  <sheetPr codeName="Sheet6">
    <tabColor rgb="FF92D050"/>
  </sheetPr>
  <dimension ref="A1:BS79"/>
  <sheetViews>
    <sheetView workbookViewId="0">
      <selection activeCell="G20" sqref="G20"/>
    </sheetView>
  </sheetViews>
  <sheetFormatPr defaultRowHeight="12.75" x14ac:dyDescent="0.2"/>
  <cols>
    <col min="1" max="2" width="2.7109375" customWidth="1"/>
    <col min="3" max="3" width="26" customWidth="1"/>
    <col min="4" max="5" width="21" customWidth="1"/>
    <col min="7" max="10" width="11.5703125" customWidth="1"/>
    <col min="11" max="22" width="0.140625" customWidth="1"/>
    <col min="23" max="70" width="12.5703125" customWidth="1"/>
  </cols>
  <sheetData>
    <row r="1" spans="1:71" ht="15" x14ac:dyDescent="0.2">
      <c r="A1" s="14" t="s">
        <v>142</v>
      </c>
      <c r="B1" s="15"/>
      <c r="C1" s="15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S1" s="14"/>
    </row>
    <row r="2" spans="1:71" x14ac:dyDescent="0.2">
      <c r="A2" s="2"/>
      <c r="B2" s="2"/>
      <c r="C2" s="2" t="s">
        <v>50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</row>
    <row r="3" spans="1:71" x14ac:dyDescent="0.2">
      <c r="A3" s="1"/>
      <c r="B3" s="1"/>
      <c r="C3" s="1"/>
      <c r="D3" s="1"/>
      <c r="E3" s="1"/>
      <c r="F3" s="1"/>
      <c r="G3" s="37" t="s">
        <v>47</v>
      </c>
      <c r="H3" s="37" t="s">
        <v>46</v>
      </c>
      <c r="I3" s="37" t="s">
        <v>45</v>
      </c>
      <c r="J3" s="37" t="s">
        <v>44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</row>
    <row r="4" spans="1:71" x14ac:dyDescent="0.2">
      <c r="A4" s="1"/>
      <c r="B4" s="1"/>
      <c r="C4" s="1" t="s">
        <v>102</v>
      </c>
      <c r="D4" s="1"/>
      <c r="E4" s="1"/>
      <c r="F4" s="1"/>
      <c r="G4" s="36">
        <v>2023</v>
      </c>
      <c r="H4" s="36">
        <v>2024</v>
      </c>
      <c r="I4" s="36">
        <v>2025</v>
      </c>
      <c r="J4" s="36">
        <v>2026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34">
        <v>2023</v>
      </c>
      <c r="X4" s="34">
        <v>2023</v>
      </c>
      <c r="Y4" s="34">
        <v>2023</v>
      </c>
      <c r="Z4" s="34">
        <v>2023</v>
      </c>
      <c r="AA4" s="34">
        <v>2023</v>
      </c>
      <c r="AB4" s="34">
        <v>2023</v>
      </c>
      <c r="AC4" s="34">
        <v>2023</v>
      </c>
      <c r="AD4" s="34">
        <v>2023</v>
      </c>
      <c r="AE4" s="34">
        <v>2023</v>
      </c>
      <c r="AF4" s="34">
        <v>2023</v>
      </c>
      <c r="AG4" s="34">
        <v>2023</v>
      </c>
      <c r="AH4" s="34">
        <v>2023</v>
      </c>
      <c r="AI4" s="34">
        <v>2024</v>
      </c>
      <c r="AJ4" s="34">
        <v>2024</v>
      </c>
      <c r="AK4" s="34">
        <v>2024</v>
      </c>
      <c r="AL4" s="34">
        <v>2024</v>
      </c>
      <c r="AM4" s="34">
        <v>2024</v>
      </c>
      <c r="AN4" s="34">
        <v>2024</v>
      </c>
      <c r="AO4" s="34">
        <v>2024</v>
      </c>
      <c r="AP4" s="34">
        <v>2024</v>
      </c>
      <c r="AQ4" s="34">
        <v>2024</v>
      </c>
      <c r="AR4" s="34">
        <v>2024</v>
      </c>
      <c r="AS4" s="34">
        <v>2024</v>
      </c>
      <c r="AT4" s="34">
        <v>2024</v>
      </c>
      <c r="AU4" s="34">
        <v>2025</v>
      </c>
      <c r="AV4" s="34">
        <v>2025</v>
      </c>
      <c r="AW4" s="34">
        <v>2025</v>
      </c>
      <c r="AX4" s="34">
        <v>2025</v>
      </c>
      <c r="AY4" s="34">
        <v>2025</v>
      </c>
      <c r="AZ4" s="34">
        <v>2025</v>
      </c>
      <c r="BA4" s="34">
        <v>2025</v>
      </c>
      <c r="BB4" s="34">
        <v>2025</v>
      </c>
      <c r="BC4" s="34">
        <v>2025</v>
      </c>
      <c r="BD4" s="34">
        <v>2025</v>
      </c>
      <c r="BE4" s="34">
        <v>2025</v>
      </c>
      <c r="BF4" s="34">
        <v>2025</v>
      </c>
      <c r="BG4" s="34">
        <v>2026</v>
      </c>
      <c r="BH4" s="34">
        <v>2026</v>
      </c>
      <c r="BI4" s="34">
        <v>2026</v>
      </c>
      <c r="BJ4" s="34">
        <v>2026</v>
      </c>
      <c r="BK4" s="34">
        <v>2026</v>
      </c>
      <c r="BL4" s="34">
        <v>2026</v>
      </c>
      <c r="BM4" s="34">
        <v>2026</v>
      </c>
      <c r="BN4" s="34">
        <v>2026</v>
      </c>
      <c r="BO4" s="34">
        <v>2026</v>
      </c>
      <c r="BP4" s="34">
        <v>2026</v>
      </c>
      <c r="BQ4" s="34">
        <v>2026</v>
      </c>
      <c r="BR4" s="34">
        <v>2026</v>
      </c>
      <c r="BS4" s="1"/>
    </row>
    <row r="5" spans="1:71" x14ac:dyDescent="0.2">
      <c r="A5" s="1"/>
      <c r="B5" s="1"/>
      <c r="C5" s="1" t="s">
        <v>141</v>
      </c>
      <c r="D5" s="1"/>
      <c r="E5" s="1"/>
      <c r="F5" s="1"/>
      <c r="G5" s="23">
        <v>44927</v>
      </c>
      <c r="H5" s="31">
        <v>45292</v>
      </c>
      <c r="I5" s="31">
        <v>45658</v>
      </c>
      <c r="J5" s="31">
        <v>46023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23">
        <v>44927</v>
      </c>
      <c r="X5" s="23">
        <v>44958</v>
      </c>
      <c r="Y5" s="23">
        <v>44986</v>
      </c>
      <c r="Z5" s="23">
        <v>45017</v>
      </c>
      <c r="AA5" s="23">
        <v>45047</v>
      </c>
      <c r="AB5" s="23">
        <v>45078</v>
      </c>
      <c r="AC5" s="23">
        <v>45108</v>
      </c>
      <c r="AD5" s="23">
        <v>45139</v>
      </c>
      <c r="AE5" s="23">
        <v>45170</v>
      </c>
      <c r="AF5" s="23">
        <v>45200</v>
      </c>
      <c r="AG5" s="23">
        <v>45231</v>
      </c>
      <c r="AH5" s="23">
        <v>45261</v>
      </c>
      <c r="AI5" s="23">
        <v>45292</v>
      </c>
      <c r="AJ5" s="23">
        <v>45323</v>
      </c>
      <c r="AK5" s="23">
        <v>45352</v>
      </c>
      <c r="AL5" s="23">
        <v>45383</v>
      </c>
      <c r="AM5" s="23">
        <v>45413</v>
      </c>
      <c r="AN5" s="23">
        <v>45444</v>
      </c>
      <c r="AO5" s="23">
        <v>45474</v>
      </c>
      <c r="AP5" s="23">
        <v>45505</v>
      </c>
      <c r="AQ5" s="23">
        <v>45536</v>
      </c>
      <c r="AR5" s="23">
        <v>45566</v>
      </c>
      <c r="AS5" s="23">
        <v>45597</v>
      </c>
      <c r="AT5" s="23">
        <v>45627</v>
      </c>
      <c r="AU5" s="23">
        <v>45658</v>
      </c>
      <c r="AV5" s="23">
        <v>45689</v>
      </c>
      <c r="AW5" s="23">
        <v>45717</v>
      </c>
      <c r="AX5" s="23">
        <v>45748</v>
      </c>
      <c r="AY5" s="23">
        <v>45778</v>
      </c>
      <c r="AZ5" s="23">
        <v>45809</v>
      </c>
      <c r="BA5" s="23">
        <v>45839</v>
      </c>
      <c r="BB5" s="23">
        <v>45870</v>
      </c>
      <c r="BC5" s="23">
        <v>45901</v>
      </c>
      <c r="BD5" s="23">
        <v>45931</v>
      </c>
      <c r="BE5" s="23">
        <v>45962</v>
      </c>
      <c r="BF5" s="23">
        <v>45992</v>
      </c>
      <c r="BG5" s="23">
        <v>46023</v>
      </c>
      <c r="BH5" s="23">
        <v>46054</v>
      </c>
      <c r="BI5" s="23">
        <v>46082</v>
      </c>
      <c r="BJ5" s="23">
        <v>46113</v>
      </c>
      <c r="BK5" s="23">
        <v>46143</v>
      </c>
      <c r="BL5" s="23">
        <v>46174</v>
      </c>
      <c r="BM5" s="23">
        <v>46204</v>
      </c>
      <c r="BN5" s="23">
        <v>46235</v>
      </c>
      <c r="BO5" s="23">
        <v>46266</v>
      </c>
      <c r="BP5" s="23">
        <v>46296</v>
      </c>
      <c r="BQ5" s="23">
        <v>46327</v>
      </c>
      <c r="BR5" s="23">
        <v>46357</v>
      </c>
      <c r="BS5" s="1"/>
    </row>
    <row r="6" spans="1:71" x14ac:dyDescent="0.2">
      <c r="A6" s="1"/>
      <c r="B6" s="1"/>
      <c r="C6" s="1" t="s">
        <v>140</v>
      </c>
      <c r="D6" s="1"/>
      <c r="E6" s="1"/>
      <c r="F6" s="1"/>
      <c r="G6" s="31">
        <v>45291</v>
      </c>
      <c r="H6" s="31">
        <v>45657</v>
      </c>
      <c r="I6" s="31">
        <v>46022</v>
      </c>
      <c r="J6" s="31">
        <v>46387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23">
        <v>44957</v>
      </c>
      <c r="X6" s="23">
        <v>44985</v>
      </c>
      <c r="Y6" s="23">
        <v>45016</v>
      </c>
      <c r="Z6" s="23">
        <v>45046</v>
      </c>
      <c r="AA6" s="23">
        <v>45077</v>
      </c>
      <c r="AB6" s="23">
        <v>45107</v>
      </c>
      <c r="AC6" s="23">
        <v>45138</v>
      </c>
      <c r="AD6" s="23">
        <v>45169</v>
      </c>
      <c r="AE6" s="23">
        <v>45199</v>
      </c>
      <c r="AF6" s="23">
        <v>45230</v>
      </c>
      <c r="AG6" s="23">
        <v>45260</v>
      </c>
      <c r="AH6" s="23">
        <v>45291</v>
      </c>
      <c r="AI6" s="23">
        <v>45322</v>
      </c>
      <c r="AJ6" s="23">
        <v>45351</v>
      </c>
      <c r="AK6" s="23">
        <v>45382</v>
      </c>
      <c r="AL6" s="23">
        <v>45412</v>
      </c>
      <c r="AM6" s="23">
        <v>45443</v>
      </c>
      <c r="AN6" s="23">
        <v>45473</v>
      </c>
      <c r="AO6" s="23">
        <v>45504</v>
      </c>
      <c r="AP6" s="23">
        <v>45535</v>
      </c>
      <c r="AQ6" s="23">
        <v>45565</v>
      </c>
      <c r="AR6" s="23">
        <v>45596</v>
      </c>
      <c r="AS6" s="23">
        <v>45626</v>
      </c>
      <c r="AT6" s="23">
        <v>45657</v>
      </c>
      <c r="AU6" s="23">
        <v>45688</v>
      </c>
      <c r="AV6" s="23">
        <v>45716</v>
      </c>
      <c r="AW6" s="23">
        <v>45747</v>
      </c>
      <c r="AX6" s="23">
        <v>45777</v>
      </c>
      <c r="AY6" s="23">
        <v>45808</v>
      </c>
      <c r="AZ6" s="23">
        <v>45838</v>
      </c>
      <c r="BA6" s="23">
        <v>45869</v>
      </c>
      <c r="BB6" s="23">
        <v>45900</v>
      </c>
      <c r="BC6" s="23">
        <v>45930</v>
      </c>
      <c r="BD6" s="23">
        <v>45961</v>
      </c>
      <c r="BE6" s="23">
        <v>45991</v>
      </c>
      <c r="BF6" s="23">
        <v>46022</v>
      </c>
      <c r="BG6" s="23">
        <v>46053</v>
      </c>
      <c r="BH6" s="23">
        <v>46081</v>
      </c>
      <c r="BI6" s="23">
        <v>46112</v>
      </c>
      <c r="BJ6" s="23">
        <v>46142</v>
      </c>
      <c r="BK6" s="23">
        <v>46173</v>
      </c>
      <c r="BL6" s="23">
        <v>46203</v>
      </c>
      <c r="BM6" s="23">
        <v>46234</v>
      </c>
      <c r="BN6" s="23">
        <v>46265</v>
      </c>
      <c r="BO6" s="23">
        <v>46295</v>
      </c>
      <c r="BP6" s="23">
        <v>46326</v>
      </c>
      <c r="BQ6" s="23">
        <v>46356</v>
      </c>
      <c r="BR6" s="23">
        <v>46387</v>
      </c>
      <c r="BS6" s="1"/>
    </row>
    <row r="7" spans="1:71" x14ac:dyDescent="0.2">
      <c r="A7" s="1"/>
      <c r="B7" s="1"/>
      <c r="C7" s="1" t="s">
        <v>98</v>
      </c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34">
        <v>1</v>
      </c>
      <c r="X7" s="34">
        <v>2</v>
      </c>
      <c r="Y7" s="34">
        <v>3</v>
      </c>
      <c r="Z7" s="34">
        <v>4</v>
      </c>
      <c r="AA7" s="34">
        <v>5</v>
      </c>
      <c r="AB7" s="34">
        <v>6</v>
      </c>
      <c r="AC7" s="34">
        <v>7</v>
      </c>
      <c r="AD7" s="34">
        <v>8</v>
      </c>
      <c r="AE7" s="34">
        <v>9</v>
      </c>
      <c r="AF7" s="34">
        <v>10</v>
      </c>
      <c r="AG7" s="34">
        <v>11</v>
      </c>
      <c r="AH7" s="34">
        <v>12</v>
      </c>
      <c r="AI7" s="34">
        <v>1</v>
      </c>
      <c r="AJ7" s="34">
        <v>2</v>
      </c>
      <c r="AK7" s="34">
        <v>3</v>
      </c>
      <c r="AL7" s="34">
        <v>4</v>
      </c>
      <c r="AM7" s="34">
        <v>5</v>
      </c>
      <c r="AN7" s="34">
        <v>6</v>
      </c>
      <c r="AO7" s="34">
        <v>7</v>
      </c>
      <c r="AP7" s="34">
        <v>8</v>
      </c>
      <c r="AQ7" s="34">
        <v>9</v>
      </c>
      <c r="AR7" s="34">
        <v>10</v>
      </c>
      <c r="AS7" s="34">
        <v>11</v>
      </c>
      <c r="AT7" s="34">
        <v>12</v>
      </c>
      <c r="AU7" s="34">
        <v>1</v>
      </c>
      <c r="AV7" s="34">
        <v>2</v>
      </c>
      <c r="AW7" s="34">
        <v>3</v>
      </c>
      <c r="AX7" s="34">
        <v>4</v>
      </c>
      <c r="AY7" s="34">
        <v>5</v>
      </c>
      <c r="AZ7" s="34">
        <v>6</v>
      </c>
      <c r="BA7" s="34">
        <v>7</v>
      </c>
      <c r="BB7" s="34">
        <v>8</v>
      </c>
      <c r="BC7" s="34">
        <v>9</v>
      </c>
      <c r="BD7" s="34">
        <v>10</v>
      </c>
      <c r="BE7" s="34">
        <v>11</v>
      </c>
      <c r="BF7" s="34">
        <v>12</v>
      </c>
      <c r="BG7" s="34">
        <v>1</v>
      </c>
      <c r="BH7" s="34">
        <v>2</v>
      </c>
      <c r="BI7" s="34">
        <v>3</v>
      </c>
      <c r="BJ7" s="34">
        <v>4</v>
      </c>
      <c r="BK7" s="34">
        <v>5</v>
      </c>
      <c r="BL7" s="34">
        <v>6</v>
      </c>
      <c r="BM7" s="34">
        <v>7</v>
      </c>
      <c r="BN7" s="34">
        <v>8</v>
      </c>
      <c r="BO7" s="34">
        <v>9</v>
      </c>
      <c r="BP7" s="34">
        <v>10</v>
      </c>
      <c r="BQ7" s="34">
        <v>11</v>
      </c>
      <c r="BR7" s="34">
        <v>12</v>
      </c>
      <c r="BS7" s="1"/>
    </row>
    <row r="8" spans="1:71" x14ac:dyDescent="0.2">
      <c r="A8" s="1"/>
      <c r="B8" s="1"/>
      <c r="C8" s="1" t="s">
        <v>97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34" t="s">
        <v>96</v>
      </c>
      <c r="X8" s="34" t="s">
        <v>96</v>
      </c>
      <c r="Y8" s="34" t="s">
        <v>96</v>
      </c>
      <c r="Z8" s="34" t="s">
        <v>96</v>
      </c>
      <c r="AA8" s="34" t="s">
        <v>96</v>
      </c>
      <c r="AB8" s="34" t="s">
        <v>96</v>
      </c>
      <c r="AC8" s="34" t="s">
        <v>96</v>
      </c>
      <c r="AD8" s="34" t="s">
        <v>96</v>
      </c>
      <c r="AE8" s="34" t="s">
        <v>96</v>
      </c>
      <c r="AF8" s="34" t="s">
        <v>96</v>
      </c>
      <c r="AG8" s="34" t="s">
        <v>96</v>
      </c>
      <c r="AH8" s="34" t="s">
        <v>96</v>
      </c>
      <c r="AI8" s="34" t="s">
        <v>96</v>
      </c>
      <c r="AJ8" s="34" t="s">
        <v>96</v>
      </c>
      <c r="AK8" s="34" t="s">
        <v>96</v>
      </c>
      <c r="AL8" s="34" t="s">
        <v>96</v>
      </c>
      <c r="AM8" s="34" t="s">
        <v>96</v>
      </c>
      <c r="AN8" s="34" t="s">
        <v>96</v>
      </c>
      <c r="AO8" s="34" t="s">
        <v>96</v>
      </c>
      <c r="AP8" s="34" t="s">
        <v>96</v>
      </c>
      <c r="AQ8" s="34" t="s">
        <v>96</v>
      </c>
      <c r="AR8" s="34" t="s">
        <v>96</v>
      </c>
      <c r="AS8" s="34" t="s">
        <v>96</v>
      </c>
      <c r="AT8" s="34" t="s">
        <v>96</v>
      </c>
      <c r="AU8" s="34" t="s">
        <v>96</v>
      </c>
      <c r="AV8" s="34" t="s">
        <v>96</v>
      </c>
      <c r="AW8" s="34" t="s">
        <v>96</v>
      </c>
      <c r="AX8" s="34" t="s">
        <v>96</v>
      </c>
      <c r="AY8" s="34" t="s">
        <v>96</v>
      </c>
      <c r="AZ8" s="34" t="s">
        <v>96</v>
      </c>
      <c r="BA8" s="34" t="s">
        <v>96</v>
      </c>
      <c r="BB8" s="34" t="s">
        <v>96</v>
      </c>
      <c r="BC8" s="34" t="s">
        <v>96</v>
      </c>
      <c r="BD8" s="34" t="s">
        <v>96</v>
      </c>
      <c r="BE8" s="34" t="s">
        <v>96</v>
      </c>
      <c r="BF8" s="34" t="s">
        <v>96</v>
      </c>
      <c r="BG8" s="34" t="s">
        <v>96</v>
      </c>
      <c r="BH8" s="34" t="s">
        <v>96</v>
      </c>
      <c r="BI8" s="34" t="s">
        <v>96</v>
      </c>
      <c r="BJ8" s="34" t="s">
        <v>96</v>
      </c>
      <c r="BK8" s="34" t="s">
        <v>96</v>
      </c>
      <c r="BL8" s="34" t="s">
        <v>96</v>
      </c>
      <c r="BM8" s="34" t="s">
        <v>96</v>
      </c>
      <c r="BN8" s="34" t="s">
        <v>96</v>
      </c>
      <c r="BO8" s="34" t="s">
        <v>96</v>
      </c>
      <c r="BP8" s="34" t="s">
        <v>96</v>
      </c>
      <c r="BQ8" s="34" t="s">
        <v>96</v>
      </c>
      <c r="BR8" s="34" t="s">
        <v>96</v>
      </c>
      <c r="BS8" s="1"/>
    </row>
    <row r="9" spans="1:7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</row>
    <row r="10" spans="1:71" x14ac:dyDescent="0.2">
      <c r="A10" s="2"/>
      <c r="B10" s="2"/>
      <c r="C10" s="2" t="s">
        <v>139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</row>
    <row r="11" spans="1:71" x14ac:dyDescent="0.2">
      <c r="A11" s="7"/>
      <c r="B11" s="7"/>
      <c r="C11" s="7" t="s">
        <v>138</v>
      </c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</row>
    <row r="12" spans="1:71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</row>
    <row r="13" spans="1:71" x14ac:dyDescent="0.2">
      <c r="A13" s="1"/>
      <c r="B13" s="1"/>
      <c r="C13" s="1" t="s">
        <v>28</v>
      </c>
      <c r="D13" s="1" t="s">
        <v>4</v>
      </c>
      <c r="E13" s="1"/>
      <c r="F13" s="1"/>
      <c r="G13" s="44">
        <f>OutputVar!G13/OutputFixed!G13</f>
        <v>0</v>
      </c>
      <c r="H13" s="44">
        <f>OutputVar!H13/OutputFixed!H13</f>
        <v>0.1111111111111111</v>
      </c>
      <c r="I13" s="44">
        <f>OutputVar!I13/OutputFixed!I13</f>
        <v>0</v>
      </c>
      <c r="J13" s="44">
        <f>OutputVar!J13/OutputFixed!J13</f>
        <v>0</v>
      </c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6">
        <f>OutputVar!W13/OutputFixed!W13</f>
        <v>0</v>
      </c>
      <c r="X13" s="46">
        <f>OutputVar!X13/OutputFixed!X13</f>
        <v>0</v>
      </c>
      <c r="Y13" s="46">
        <f>OutputVar!Y13/OutputFixed!Y13</f>
        <v>0</v>
      </c>
      <c r="Z13" s="46">
        <f>OutputVar!Z13/OutputFixed!Z13</f>
        <v>0</v>
      </c>
      <c r="AA13" s="46">
        <f>OutputVar!AA13/OutputFixed!AA13</f>
        <v>0</v>
      </c>
      <c r="AB13" s="46">
        <f>OutputVar!AB13/OutputFixed!AB13</f>
        <v>0</v>
      </c>
      <c r="AC13" s="46">
        <f>OutputVar!AC13/OutputFixed!AC13</f>
        <v>0</v>
      </c>
      <c r="AD13" s="46">
        <f>OutputVar!AD13/OutputFixed!AD13</f>
        <v>0</v>
      </c>
      <c r="AE13" s="46">
        <f>OutputVar!AE13/OutputFixed!AE13</f>
        <v>0</v>
      </c>
      <c r="AF13" s="46">
        <f>OutputVar!AF13/OutputFixed!AF13</f>
        <v>0</v>
      </c>
      <c r="AG13" s="46">
        <f>OutputVar!AG13/OutputFixed!AG13</f>
        <v>0</v>
      </c>
      <c r="AH13" s="46">
        <f>OutputVar!AH13/OutputFixed!AH13</f>
        <v>0</v>
      </c>
      <c r="AI13" s="46">
        <f>OutputVar!AI13/OutputFixed!AI13</f>
        <v>0.11111111111111101</v>
      </c>
      <c r="AJ13" s="46">
        <f>OutputVar!AJ13/OutputFixed!AJ13</f>
        <v>0.11111111111111101</v>
      </c>
      <c r="AK13" s="46">
        <f>OutputVar!AK13/OutputFixed!AK13</f>
        <v>0.11111111111111101</v>
      </c>
      <c r="AL13" s="46">
        <f>OutputVar!AL13/OutputFixed!AL13</f>
        <v>0.11111111111111101</v>
      </c>
      <c r="AM13" s="46">
        <f>OutputVar!AM13/OutputFixed!AM13</f>
        <v>0.11111111111111101</v>
      </c>
      <c r="AN13" s="46">
        <f>OutputVar!AN13/OutputFixed!AN13</f>
        <v>0.11111111111111101</v>
      </c>
      <c r="AO13" s="46">
        <f>OutputVar!AO13/OutputFixed!AO13</f>
        <v>0.11111111111111101</v>
      </c>
      <c r="AP13" s="46">
        <f>OutputVar!AP13/OutputFixed!AP13</f>
        <v>0.11111111111111101</v>
      </c>
      <c r="AQ13" s="46">
        <f>OutputVar!AQ13/OutputFixed!AQ13</f>
        <v>0.11111111111111101</v>
      </c>
      <c r="AR13" s="46">
        <f>OutputVar!AR13/OutputFixed!AR13</f>
        <v>0.11111111111111101</v>
      </c>
      <c r="AS13" s="46">
        <f>OutputVar!AS13/OutputFixed!AS13</f>
        <v>0.11111111111111101</v>
      </c>
      <c r="AT13" s="46">
        <f>OutputVar!AT13/OutputFixed!AT13</f>
        <v>0.11111111111111101</v>
      </c>
      <c r="AU13" s="46">
        <f>OutputVar!AU13/OutputFixed!AU13</f>
        <v>0</v>
      </c>
      <c r="AV13" s="46">
        <f>OutputVar!AV13/OutputFixed!AV13</f>
        <v>0</v>
      </c>
      <c r="AW13" s="46">
        <f>OutputVar!AW13/OutputFixed!AW13</f>
        <v>0</v>
      </c>
      <c r="AX13" s="46">
        <f>OutputVar!AX13/OutputFixed!AX13</f>
        <v>0</v>
      </c>
      <c r="AY13" s="46">
        <f>OutputVar!AY13/OutputFixed!AY13</f>
        <v>0</v>
      </c>
      <c r="AZ13" s="46">
        <f>OutputVar!AZ13/OutputFixed!AZ13</f>
        <v>0</v>
      </c>
      <c r="BA13" s="46">
        <f>OutputVar!BA13/OutputFixed!BA13</f>
        <v>0</v>
      </c>
      <c r="BB13" s="46">
        <f>OutputVar!BB13/OutputFixed!BB13</f>
        <v>0</v>
      </c>
      <c r="BC13" s="46">
        <f>OutputVar!BC13/OutputFixed!BC13</f>
        <v>0</v>
      </c>
      <c r="BD13" s="46">
        <f>OutputVar!BD13/OutputFixed!BD13</f>
        <v>0</v>
      </c>
      <c r="BE13" s="46">
        <f>OutputVar!BE13/OutputFixed!BE13</f>
        <v>0</v>
      </c>
      <c r="BF13" s="46">
        <f>OutputVar!BF13/OutputFixed!BF13</f>
        <v>0</v>
      </c>
      <c r="BG13" s="46">
        <f>OutputVar!BG13/OutputFixed!BG13</f>
        <v>0</v>
      </c>
      <c r="BH13" s="46">
        <f>OutputVar!BH13/OutputFixed!BH13</f>
        <v>0</v>
      </c>
      <c r="BI13" s="46">
        <f>OutputVar!BI13/OutputFixed!BI13</f>
        <v>0</v>
      </c>
      <c r="BJ13" s="46">
        <f>OutputVar!BJ13/OutputFixed!BJ13</f>
        <v>0</v>
      </c>
      <c r="BK13" s="46">
        <f>OutputVar!BK13/OutputFixed!BK13</f>
        <v>0</v>
      </c>
      <c r="BL13" s="46">
        <f>OutputVar!BL13/OutputFixed!BL13</f>
        <v>0</v>
      </c>
      <c r="BM13" s="46">
        <f>OutputVar!BM13/OutputFixed!BM13</f>
        <v>0</v>
      </c>
      <c r="BN13" s="46">
        <f>OutputVar!BN13/OutputFixed!BN13</f>
        <v>0</v>
      </c>
      <c r="BO13" s="46">
        <f>OutputVar!BO13/OutputFixed!BO13</f>
        <v>0</v>
      </c>
      <c r="BP13" s="46">
        <f>OutputVar!BP13/OutputFixed!BP13</f>
        <v>0</v>
      </c>
      <c r="BQ13" s="46">
        <f>OutputVar!BQ13/OutputFixed!BQ13</f>
        <v>0</v>
      </c>
      <c r="BR13" s="46">
        <f>OutputVar!BR13/OutputFixed!BR13</f>
        <v>0</v>
      </c>
      <c r="BS13" s="45"/>
    </row>
    <row r="14" spans="1:71" x14ac:dyDescent="0.2">
      <c r="A14" s="1"/>
      <c r="B14" s="1"/>
      <c r="C14" s="1" t="s">
        <v>27</v>
      </c>
      <c r="D14" s="1" t="s">
        <v>4</v>
      </c>
      <c r="E14" s="1"/>
      <c r="F14" s="1"/>
      <c r="G14" s="44">
        <f>OutputVar!G14/OutputFixed!G14</f>
        <v>0</v>
      </c>
      <c r="H14" s="44">
        <f>OutputVar!H14/OutputFixed!H14</f>
        <v>0</v>
      </c>
      <c r="I14" s="44">
        <f>OutputVar!I14/OutputFixed!I14</f>
        <v>0</v>
      </c>
      <c r="J14" s="44">
        <f>OutputVar!J14/OutputFixed!J14</f>
        <v>0</v>
      </c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6">
        <f>OutputVar!W14/OutputFixed!W14</f>
        <v>0</v>
      </c>
      <c r="X14" s="46">
        <f>OutputVar!X14/OutputFixed!X14</f>
        <v>0</v>
      </c>
      <c r="Y14" s="46">
        <f>OutputVar!Y14/OutputFixed!Y14</f>
        <v>0</v>
      </c>
      <c r="Z14" s="46">
        <f>OutputVar!Z14/OutputFixed!Z14</f>
        <v>0</v>
      </c>
      <c r="AA14" s="46">
        <f>OutputVar!AA14/OutputFixed!AA14</f>
        <v>0</v>
      </c>
      <c r="AB14" s="46">
        <f>OutputVar!AB14/OutputFixed!AB14</f>
        <v>0</v>
      </c>
      <c r="AC14" s="46">
        <f>OutputVar!AC14/OutputFixed!AC14</f>
        <v>0</v>
      </c>
      <c r="AD14" s="46">
        <f>OutputVar!AD14/OutputFixed!AD14</f>
        <v>0</v>
      </c>
      <c r="AE14" s="46">
        <f>OutputVar!AE14/OutputFixed!AE14</f>
        <v>0</v>
      </c>
      <c r="AF14" s="46">
        <f>OutputVar!AF14/OutputFixed!AF14</f>
        <v>0</v>
      </c>
      <c r="AG14" s="46">
        <f>OutputVar!AG14/OutputFixed!AG14</f>
        <v>0</v>
      </c>
      <c r="AH14" s="46">
        <f>OutputVar!AH14/OutputFixed!AH14</f>
        <v>0</v>
      </c>
      <c r="AI14" s="46">
        <f>OutputVar!AI14/OutputFixed!AI14</f>
        <v>0</v>
      </c>
      <c r="AJ14" s="46">
        <f>OutputVar!AJ14/OutputFixed!AJ14</f>
        <v>0</v>
      </c>
      <c r="AK14" s="46">
        <f>OutputVar!AK14/OutputFixed!AK14</f>
        <v>0</v>
      </c>
      <c r="AL14" s="46">
        <f>OutputVar!AL14/OutputFixed!AL14</f>
        <v>0</v>
      </c>
      <c r="AM14" s="46">
        <f>OutputVar!AM14/OutputFixed!AM14</f>
        <v>0</v>
      </c>
      <c r="AN14" s="46">
        <f>OutputVar!AN14/OutputFixed!AN14</f>
        <v>0</v>
      </c>
      <c r="AO14" s="46">
        <f>OutputVar!AO14/OutputFixed!AO14</f>
        <v>0</v>
      </c>
      <c r="AP14" s="46">
        <f>OutputVar!AP14/OutputFixed!AP14</f>
        <v>0</v>
      </c>
      <c r="AQ14" s="46">
        <f>OutputVar!AQ14/OutputFixed!AQ14</f>
        <v>0</v>
      </c>
      <c r="AR14" s="46">
        <f>OutputVar!AR14/OutputFixed!AR14</f>
        <v>0</v>
      </c>
      <c r="AS14" s="46">
        <f>OutputVar!AS14/OutputFixed!AS14</f>
        <v>0</v>
      </c>
      <c r="AT14" s="46">
        <f>OutputVar!AT14/OutputFixed!AT14</f>
        <v>0</v>
      </c>
      <c r="AU14" s="46">
        <f>OutputVar!AU14/OutputFixed!AU14</f>
        <v>0</v>
      </c>
      <c r="AV14" s="46">
        <f>OutputVar!AV14/OutputFixed!AV14</f>
        <v>0</v>
      </c>
      <c r="AW14" s="46">
        <f>OutputVar!AW14/OutputFixed!AW14</f>
        <v>0</v>
      </c>
      <c r="AX14" s="46">
        <f>OutputVar!AX14/OutputFixed!AX14</f>
        <v>0</v>
      </c>
      <c r="AY14" s="46">
        <f>OutputVar!AY14/OutputFixed!AY14</f>
        <v>0</v>
      </c>
      <c r="AZ14" s="46">
        <f>OutputVar!AZ14/OutputFixed!AZ14</f>
        <v>0</v>
      </c>
      <c r="BA14" s="46">
        <f>OutputVar!BA14/OutputFixed!BA14</f>
        <v>0</v>
      </c>
      <c r="BB14" s="46">
        <f>OutputVar!BB14/OutputFixed!BB14</f>
        <v>0</v>
      </c>
      <c r="BC14" s="46">
        <f>OutputVar!BC14/OutputFixed!BC14</f>
        <v>0</v>
      </c>
      <c r="BD14" s="46">
        <f>OutputVar!BD14/OutputFixed!BD14</f>
        <v>0</v>
      </c>
      <c r="BE14" s="46">
        <f>OutputVar!BE14/OutputFixed!BE14</f>
        <v>0</v>
      </c>
      <c r="BF14" s="46">
        <f>OutputVar!BF14/OutputFixed!BF14</f>
        <v>0</v>
      </c>
      <c r="BG14" s="46">
        <f>OutputVar!BG14/OutputFixed!BG14</f>
        <v>0</v>
      </c>
      <c r="BH14" s="46">
        <f>OutputVar!BH14/OutputFixed!BH14</f>
        <v>0</v>
      </c>
      <c r="BI14" s="46">
        <f>OutputVar!BI14/OutputFixed!BI14</f>
        <v>0</v>
      </c>
      <c r="BJ14" s="46">
        <f>OutputVar!BJ14/OutputFixed!BJ14</f>
        <v>0</v>
      </c>
      <c r="BK14" s="46">
        <f>OutputVar!BK14/OutputFixed!BK14</f>
        <v>0</v>
      </c>
      <c r="BL14" s="46">
        <f>OutputVar!BL14/OutputFixed!BL14</f>
        <v>0</v>
      </c>
      <c r="BM14" s="46">
        <f>OutputVar!BM14/OutputFixed!BM14</f>
        <v>0</v>
      </c>
      <c r="BN14" s="46">
        <f>OutputVar!BN14/OutputFixed!BN14</f>
        <v>0</v>
      </c>
      <c r="BO14" s="46">
        <f>OutputVar!BO14/OutputFixed!BO14</f>
        <v>0</v>
      </c>
      <c r="BP14" s="46">
        <f>OutputVar!BP14/OutputFixed!BP14</f>
        <v>0</v>
      </c>
      <c r="BQ14" s="46">
        <f>OutputVar!BQ14/OutputFixed!BQ14</f>
        <v>0</v>
      </c>
      <c r="BR14" s="46">
        <f>OutputVar!BR14/OutputFixed!BR14</f>
        <v>0</v>
      </c>
      <c r="BS14" s="45"/>
    </row>
    <row r="15" spans="1:71" x14ac:dyDescent="0.2">
      <c r="A15" s="1"/>
      <c r="B15" s="1"/>
      <c r="C15" s="1" t="s">
        <v>26</v>
      </c>
      <c r="D15" s="1" t="s">
        <v>4</v>
      </c>
      <c r="E15" s="1"/>
      <c r="F15" s="1"/>
      <c r="G15" s="44">
        <f>OutputVar!G15/OutputFixed!G15</f>
        <v>0</v>
      </c>
      <c r="H15" s="44">
        <f>OutputVar!H15/OutputFixed!H15</f>
        <v>0</v>
      </c>
      <c r="I15" s="44">
        <f>OutputVar!I15/OutputFixed!I15</f>
        <v>0</v>
      </c>
      <c r="J15" s="44">
        <f>OutputVar!J15/OutputFixed!J15</f>
        <v>0</v>
      </c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6">
        <f>OutputVar!W15/OutputFixed!W15</f>
        <v>0</v>
      </c>
      <c r="X15" s="46">
        <f>OutputVar!X15/OutputFixed!X15</f>
        <v>0</v>
      </c>
      <c r="Y15" s="46">
        <f>OutputVar!Y15/OutputFixed!Y15</f>
        <v>0</v>
      </c>
      <c r="Z15" s="46">
        <f>OutputVar!Z15/OutputFixed!Z15</f>
        <v>0</v>
      </c>
      <c r="AA15" s="46">
        <f>OutputVar!AA15/OutputFixed!AA15</f>
        <v>0</v>
      </c>
      <c r="AB15" s="46">
        <f>OutputVar!AB15/OutputFixed!AB15</f>
        <v>0</v>
      </c>
      <c r="AC15" s="46">
        <f>OutputVar!AC15/OutputFixed!AC15</f>
        <v>0</v>
      </c>
      <c r="AD15" s="46">
        <f>OutputVar!AD15/OutputFixed!AD15</f>
        <v>0</v>
      </c>
      <c r="AE15" s="46">
        <f>OutputVar!AE15/OutputFixed!AE15</f>
        <v>0</v>
      </c>
      <c r="AF15" s="46">
        <f>OutputVar!AF15/OutputFixed!AF15</f>
        <v>0</v>
      </c>
      <c r="AG15" s="46">
        <f>OutputVar!AG15/OutputFixed!AG15</f>
        <v>0</v>
      </c>
      <c r="AH15" s="46">
        <f>OutputVar!AH15/OutputFixed!AH15</f>
        <v>0</v>
      </c>
      <c r="AI15" s="46">
        <f>OutputVar!AI15/OutputFixed!AI15</f>
        <v>0</v>
      </c>
      <c r="AJ15" s="46">
        <f>OutputVar!AJ15/OutputFixed!AJ15</f>
        <v>0</v>
      </c>
      <c r="AK15" s="46">
        <f>OutputVar!AK15/OutputFixed!AK15</f>
        <v>0</v>
      </c>
      <c r="AL15" s="46">
        <f>OutputVar!AL15/OutputFixed!AL15</f>
        <v>0</v>
      </c>
      <c r="AM15" s="46">
        <f>OutputVar!AM15/OutputFixed!AM15</f>
        <v>0</v>
      </c>
      <c r="AN15" s="46">
        <f>OutputVar!AN15/OutputFixed!AN15</f>
        <v>0</v>
      </c>
      <c r="AO15" s="46">
        <f>OutputVar!AO15/OutputFixed!AO15</f>
        <v>0</v>
      </c>
      <c r="AP15" s="46">
        <f>OutputVar!AP15/OutputFixed!AP15</f>
        <v>0</v>
      </c>
      <c r="AQ15" s="46">
        <f>OutputVar!AQ15/OutputFixed!AQ15</f>
        <v>0</v>
      </c>
      <c r="AR15" s="46">
        <f>OutputVar!AR15/OutputFixed!AR15</f>
        <v>0</v>
      </c>
      <c r="AS15" s="46">
        <f>OutputVar!AS15/OutputFixed!AS15</f>
        <v>0</v>
      </c>
      <c r="AT15" s="46">
        <f>OutputVar!AT15/OutputFixed!AT15</f>
        <v>0</v>
      </c>
      <c r="AU15" s="46">
        <f>OutputVar!AU15/OutputFixed!AU15</f>
        <v>0</v>
      </c>
      <c r="AV15" s="46">
        <f>OutputVar!AV15/OutputFixed!AV15</f>
        <v>0</v>
      </c>
      <c r="AW15" s="46">
        <f>OutputVar!AW15/OutputFixed!AW15</f>
        <v>0</v>
      </c>
      <c r="AX15" s="46">
        <f>OutputVar!AX15/OutputFixed!AX15</f>
        <v>0</v>
      </c>
      <c r="AY15" s="46">
        <f>OutputVar!AY15/OutputFixed!AY15</f>
        <v>0</v>
      </c>
      <c r="AZ15" s="46">
        <f>OutputVar!AZ15/OutputFixed!AZ15</f>
        <v>0</v>
      </c>
      <c r="BA15" s="46">
        <f>OutputVar!BA15/OutputFixed!BA15</f>
        <v>0</v>
      </c>
      <c r="BB15" s="46">
        <f>OutputVar!BB15/OutputFixed!BB15</f>
        <v>0</v>
      </c>
      <c r="BC15" s="46">
        <f>OutputVar!BC15/OutputFixed!BC15</f>
        <v>0</v>
      </c>
      <c r="BD15" s="46">
        <f>OutputVar!BD15/OutputFixed!BD15</f>
        <v>0</v>
      </c>
      <c r="BE15" s="46">
        <f>OutputVar!BE15/OutputFixed!BE15</f>
        <v>0</v>
      </c>
      <c r="BF15" s="46">
        <f>OutputVar!BF15/OutputFixed!BF15</f>
        <v>0</v>
      </c>
      <c r="BG15" s="46">
        <f>OutputVar!BG15/OutputFixed!BG15</f>
        <v>0</v>
      </c>
      <c r="BH15" s="46">
        <f>OutputVar!BH15/OutputFixed!BH15</f>
        <v>0</v>
      </c>
      <c r="BI15" s="46">
        <f>OutputVar!BI15/OutputFixed!BI15</f>
        <v>0</v>
      </c>
      <c r="BJ15" s="46">
        <f>OutputVar!BJ15/OutputFixed!BJ15</f>
        <v>0</v>
      </c>
      <c r="BK15" s="46">
        <f>OutputVar!BK15/OutputFixed!BK15</f>
        <v>0</v>
      </c>
      <c r="BL15" s="46">
        <f>OutputVar!BL15/OutputFixed!BL15</f>
        <v>0</v>
      </c>
      <c r="BM15" s="46">
        <f>OutputVar!BM15/OutputFixed!BM15</f>
        <v>0</v>
      </c>
      <c r="BN15" s="46">
        <f>OutputVar!BN15/OutputFixed!BN15</f>
        <v>0</v>
      </c>
      <c r="BO15" s="46">
        <f>OutputVar!BO15/OutputFixed!BO15</f>
        <v>0</v>
      </c>
      <c r="BP15" s="46">
        <f>OutputVar!BP15/OutputFixed!BP15</f>
        <v>0</v>
      </c>
      <c r="BQ15" s="46">
        <f>OutputVar!BQ15/OutputFixed!BQ15</f>
        <v>0</v>
      </c>
      <c r="BR15" s="46">
        <f>OutputVar!BR15/OutputFixed!BR15</f>
        <v>0</v>
      </c>
      <c r="BS15" s="45"/>
    </row>
    <row r="16" spans="1:71" x14ac:dyDescent="0.2">
      <c r="A16" s="1"/>
      <c r="B16" s="1"/>
      <c r="C16" s="27" t="s">
        <v>90</v>
      </c>
      <c r="D16" s="1" t="s">
        <v>4</v>
      </c>
      <c r="E16" s="1"/>
      <c r="F16" s="1"/>
      <c r="G16" s="47">
        <f>OutputVar!G16/OutputFixed!G16</f>
        <v>0</v>
      </c>
      <c r="H16" s="47">
        <f>OutputVar!H16/OutputFixed!H16</f>
        <v>2.0202020202020204E-2</v>
      </c>
      <c r="I16" s="47">
        <f>OutputVar!I16/OutputFixed!I16</f>
        <v>0</v>
      </c>
      <c r="J16" s="47">
        <f>OutputVar!J16/OutputFixed!J16</f>
        <v>0</v>
      </c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7">
        <f>OutputVar!W16/OutputFixed!W16</f>
        <v>0</v>
      </c>
      <c r="X16" s="47">
        <f>OutputVar!X16/OutputFixed!X16</f>
        <v>0</v>
      </c>
      <c r="Y16" s="47">
        <f>OutputVar!Y16/OutputFixed!Y16</f>
        <v>0</v>
      </c>
      <c r="Z16" s="47">
        <f>OutputVar!Z16/OutputFixed!Z16</f>
        <v>0</v>
      </c>
      <c r="AA16" s="47">
        <f>OutputVar!AA16/OutputFixed!AA16</f>
        <v>0</v>
      </c>
      <c r="AB16" s="47">
        <f>OutputVar!AB16/OutputFixed!AB16</f>
        <v>0</v>
      </c>
      <c r="AC16" s="47">
        <f>OutputVar!AC16/OutputFixed!AC16</f>
        <v>0</v>
      </c>
      <c r="AD16" s="47">
        <f>OutputVar!AD16/OutputFixed!AD16</f>
        <v>0</v>
      </c>
      <c r="AE16" s="47">
        <f>OutputVar!AE16/OutputFixed!AE16</f>
        <v>0</v>
      </c>
      <c r="AF16" s="47">
        <f>OutputVar!AF16/OutputFixed!AF16</f>
        <v>0</v>
      </c>
      <c r="AG16" s="47">
        <f>OutputVar!AG16/OutputFixed!AG16</f>
        <v>0</v>
      </c>
      <c r="AH16" s="47">
        <f>OutputVar!AH16/OutputFixed!AH16</f>
        <v>0</v>
      </c>
      <c r="AI16" s="47">
        <f>OutputVar!AI16/OutputFixed!AI16</f>
        <v>2.0202020202020127E-2</v>
      </c>
      <c r="AJ16" s="47">
        <f>OutputVar!AJ16/OutputFixed!AJ16</f>
        <v>2.0202020202020127E-2</v>
      </c>
      <c r="AK16" s="47">
        <f>OutputVar!AK16/OutputFixed!AK16</f>
        <v>2.0202020202020127E-2</v>
      </c>
      <c r="AL16" s="47">
        <f>OutputVar!AL16/OutputFixed!AL16</f>
        <v>2.0202020202020127E-2</v>
      </c>
      <c r="AM16" s="47">
        <f>OutputVar!AM16/OutputFixed!AM16</f>
        <v>2.0202020202020127E-2</v>
      </c>
      <c r="AN16" s="47">
        <f>OutputVar!AN16/OutputFixed!AN16</f>
        <v>2.0202020202020127E-2</v>
      </c>
      <c r="AO16" s="47">
        <f>OutputVar!AO16/OutputFixed!AO16</f>
        <v>2.0202020202020127E-2</v>
      </c>
      <c r="AP16" s="47">
        <f>OutputVar!AP16/OutputFixed!AP16</f>
        <v>2.0202020202020127E-2</v>
      </c>
      <c r="AQ16" s="47">
        <f>OutputVar!AQ16/OutputFixed!AQ16</f>
        <v>2.0202020202020127E-2</v>
      </c>
      <c r="AR16" s="47">
        <f>OutputVar!AR16/OutputFixed!AR16</f>
        <v>2.0202020202020127E-2</v>
      </c>
      <c r="AS16" s="47">
        <f>OutputVar!AS16/OutputFixed!AS16</f>
        <v>2.0202020202020127E-2</v>
      </c>
      <c r="AT16" s="47">
        <f>OutputVar!AT16/OutputFixed!AT16</f>
        <v>2.0202020202020127E-2</v>
      </c>
      <c r="AU16" s="47">
        <f>OutputVar!AU16/OutputFixed!AU16</f>
        <v>0</v>
      </c>
      <c r="AV16" s="47">
        <f>OutputVar!AV16/OutputFixed!AV16</f>
        <v>0</v>
      </c>
      <c r="AW16" s="47">
        <f>OutputVar!AW16/OutputFixed!AW16</f>
        <v>0</v>
      </c>
      <c r="AX16" s="47">
        <f>OutputVar!AX16/OutputFixed!AX16</f>
        <v>0</v>
      </c>
      <c r="AY16" s="47">
        <f>OutputVar!AY16/OutputFixed!AY16</f>
        <v>0</v>
      </c>
      <c r="AZ16" s="47">
        <f>OutputVar!AZ16/OutputFixed!AZ16</f>
        <v>0</v>
      </c>
      <c r="BA16" s="47">
        <f>OutputVar!BA16/OutputFixed!BA16</f>
        <v>0</v>
      </c>
      <c r="BB16" s="47">
        <f>OutputVar!BB16/OutputFixed!BB16</f>
        <v>0</v>
      </c>
      <c r="BC16" s="47">
        <f>OutputVar!BC16/OutputFixed!BC16</f>
        <v>0</v>
      </c>
      <c r="BD16" s="47">
        <f>OutputVar!BD16/OutputFixed!BD16</f>
        <v>0</v>
      </c>
      <c r="BE16" s="47">
        <f>OutputVar!BE16/OutputFixed!BE16</f>
        <v>0</v>
      </c>
      <c r="BF16" s="47">
        <f>OutputVar!BF16/OutputFixed!BF16</f>
        <v>0</v>
      </c>
      <c r="BG16" s="47">
        <f>OutputVar!BG16/OutputFixed!BG16</f>
        <v>0</v>
      </c>
      <c r="BH16" s="47">
        <f>OutputVar!BH16/OutputFixed!BH16</f>
        <v>0</v>
      </c>
      <c r="BI16" s="47">
        <f>OutputVar!BI16/OutputFixed!BI16</f>
        <v>0</v>
      </c>
      <c r="BJ16" s="47">
        <f>OutputVar!BJ16/OutputFixed!BJ16</f>
        <v>0</v>
      </c>
      <c r="BK16" s="47">
        <f>OutputVar!BK16/OutputFixed!BK16</f>
        <v>0</v>
      </c>
      <c r="BL16" s="47">
        <f>OutputVar!BL16/OutputFixed!BL16</f>
        <v>0</v>
      </c>
      <c r="BM16" s="47">
        <f>OutputVar!BM16/OutputFixed!BM16</f>
        <v>0</v>
      </c>
      <c r="BN16" s="47">
        <f>OutputVar!BN16/OutputFixed!BN16</f>
        <v>0</v>
      </c>
      <c r="BO16" s="47">
        <f>OutputVar!BO16/OutputFixed!BO16</f>
        <v>0</v>
      </c>
      <c r="BP16" s="47">
        <f>OutputVar!BP16/OutputFixed!BP16</f>
        <v>0</v>
      </c>
      <c r="BQ16" s="47">
        <f>OutputVar!BQ16/OutputFixed!BQ16</f>
        <v>0</v>
      </c>
      <c r="BR16" s="47">
        <f>OutputVar!BR16/OutputFixed!BR16</f>
        <v>0</v>
      </c>
      <c r="BS16" s="45"/>
    </row>
    <row r="17" spans="1:71" x14ac:dyDescent="0.2">
      <c r="A17" s="1"/>
      <c r="B17" s="1"/>
      <c r="C17" s="27"/>
      <c r="D17" s="1"/>
      <c r="E17" s="1"/>
      <c r="F17" s="1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45"/>
      <c r="AP17" s="45"/>
      <c r="AQ17" s="45"/>
      <c r="AR17" s="45"/>
      <c r="AS17" s="45"/>
      <c r="AT17" s="45"/>
      <c r="AU17" s="45"/>
      <c r="AV17" s="45"/>
      <c r="AW17" s="45"/>
      <c r="AX17" s="45"/>
      <c r="AY17" s="45"/>
      <c r="AZ17" s="45"/>
      <c r="BA17" s="45"/>
      <c r="BB17" s="45"/>
      <c r="BC17" s="45"/>
      <c r="BD17" s="45"/>
      <c r="BE17" s="45"/>
      <c r="BF17" s="45"/>
      <c r="BG17" s="45"/>
      <c r="BH17" s="45"/>
      <c r="BI17" s="45"/>
      <c r="BJ17" s="45"/>
      <c r="BK17" s="45"/>
      <c r="BL17" s="45"/>
      <c r="BM17" s="45"/>
      <c r="BN17" s="45"/>
      <c r="BO17" s="45"/>
      <c r="BP17" s="45"/>
      <c r="BQ17" s="45"/>
      <c r="BR17" s="45"/>
      <c r="BS17" s="45"/>
    </row>
    <row r="18" spans="1:71" x14ac:dyDescent="0.2">
      <c r="A18" s="1"/>
      <c r="B18" s="1"/>
      <c r="C18" s="1" t="s">
        <v>137</v>
      </c>
      <c r="D18" s="1" t="s">
        <v>4</v>
      </c>
      <c r="E18" s="1"/>
      <c r="F18" s="1"/>
      <c r="G18" s="44">
        <f>OutputVar!G18/OutputFixed!G18</f>
        <v>0</v>
      </c>
      <c r="H18" s="44">
        <f>OutputVar!H18/OutputFixed!H18</f>
        <v>2.0202020202020204E-2</v>
      </c>
      <c r="I18" s="44">
        <f>OutputVar!I18/OutputFixed!I18</f>
        <v>0</v>
      </c>
      <c r="J18" s="44">
        <f>OutputVar!J18/OutputFixed!J18</f>
        <v>0</v>
      </c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6">
        <f>OutputVar!W18/OutputFixed!W18</f>
        <v>0</v>
      </c>
      <c r="X18" s="46">
        <f>OutputVar!X18/OutputFixed!X18</f>
        <v>0</v>
      </c>
      <c r="Y18" s="46">
        <f>OutputVar!Y18/OutputFixed!Y18</f>
        <v>0</v>
      </c>
      <c r="Z18" s="46">
        <f>OutputVar!Z18/OutputFixed!Z18</f>
        <v>0</v>
      </c>
      <c r="AA18" s="46">
        <f>OutputVar!AA18/OutputFixed!AA18</f>
        <v>0</v>
      </c>
      <c r="AB18" s="46">
        <f>OutputVar!AB18/OutputFixed!AB18</f>
        <v>0</v>
      </c>
      <c r="AC18" s="46">
        <f>OutputVar!AC18/OutputFixed!AC18</f>
        <v>0</v>
      </c>
      <c r="AD18" s="46">
        <f>OutputVar!AD18/OutputFixed!AD18</f>
        <v>0</v>
      </c>
      <c r="AE18" s="46">
        <f>OutputVar!AE18/OutputFixed!AE18</f>
        <v>0</v>
      </c>
      <c r="AF18" s="46">
        <f>OutputVar!AF18/OutputFixed!AF18</f>
        <v>0</v>
      </c>
      <c r="AG18" s="46">
        <f>OutputVar!AG18/OutputFixed!AG18</f>
        <v>0</v>
      </c>
      <c r="AH18" s="46">
        <f>OutputVar!AH18/OutputFixed!AH18</f>
        <v>0</v>
      </c>
      <c r="AI18" s="46">
        <f>OutputVar!AI18/OutputFixed!AI18</f>
        <v>2.0202020202020155E-2</v>
      </c>
      <c r="AJ18" s="46">
        <f>OutputVar!AJ18/OutputFixed!AJ18</f>
        <v>2.0202020202020155E-2</v>
      </c>
      <c r="AK18" s="46">
        <f>OutputVar!AK18/OutputFixed!AK18</f>
        <v>2.0202020202020155E-2</v>
      </c>
      <c r="AL18" s="46">
        <f>OutputVar!AL18/OutputFixed!AL18</f>
        <v>2.0202020202020155E-2</v>
      </c>
      <c r="AM18" s="46">
        <f>OutputVar!AM18/OutputFixed!AM18</f>
        <v>2.0202020202020155E-2</v>
      </c>
      <c r="AN18" s="46">
        <f>OutputVar!AN18/OutputFixed!AN18</f>
        <v>2.0202020202020155E-2</v>
      </c>
      <c r="AO18" s="46">
        <f>OutputVar!AO18/OutputFixed!AO18</f>
        <v>2.0202020202020155E-2</v>
      </c>
      <c r="AP18" s="46">
        <f>OutputVar!AP18/OutputFixed!AP18</f>
        <v>2.0202020202020155E-2</v>
      </c>
      <c r="AQ18" s="46">
        <f>OutputVar!AQ18/OutputFixed!AQ18</f>
        <v>2.0202020202020155E-2</v>
      </c>
      <c r="AR18" s="46">
        <f>OutputVar!AR18/OutputFixed!AR18</f>
        <v>2.0202020202020155E-2</v>
      </c>
      <c r="AS18" s="46">
        <f>OutputVar!AS18/OutputFixed!AS18</f>
        <v>2.0202020202020155E-2</v>
      </c>
      <c r="AT18" s="46">
        <f>OutputVar!AT18/OutputFixed!AT18</f>
        <v>2.0202020202020155E-2</v>
      </c>
      <c r="AU18" s="46">
        <f>OutputVar!AU18/OutputFixed!AU18</f>
        <v>0</v>
      </c>
      <c r="AV18" s="46">
        <f>OutputVar!AV18/OutputFixed!AV18</f>
        <v>0</v>
      </c>
      <c r="AW18" s="46">
        <f>OutputVar!AW18/OutputFixed!AW18</f>
        <v>0</v>
      </c>
      <c r="AX18" s="46">
        <f>OutputVar!AX18/OutputFixed!AX18</f>
        <v>0</v>
      </c>
      <c r="AY18" s="46">
        <f>OutputVar!AY18/OutputFixed!AY18</f>
        <v>0</v>
      </c>
      <c r="AZ18" s="46">
        <f>OutputVar!AZ18/OutputFixed!AZ18</f>
        <v>0</v>
      </c>
      <c r="BA18" s="46">
        <f>OutputVar!BA18/OutputFixed!BA18</f>
        <v>0</v>
      </c>
      <c r="BB18" s="46">
        <f>OutputVar!BB18/OutputFixed!BB18</f>
        <v>0</v>
      </c>
      <c r="BC18" s="46">
        <f>OutputVar!BC18/OutputFixed!BC18</f>
        <v>0</v>
      </c>
      <c r="BD18" s="46">
        <f>OutputVar!BD18/OutputFixed!BD18</f>
        <v>0</v>
      </c>
      <c r="BE18" s="46">
        <f>OutputVar!BE18/OutputFixed!BE18</f>
        <v>0</v>
      </c>
      <c r="BF18" s="46">
        <f>OutputVar!BF18/OutputFixed!BF18</f>
        <v>0</v>
      </c>
      <c r="BG18" s="46">
        <f>OutputVar!BG18/OutputFixed!BG18</f>
        <v>0</v>
      </c>
      <c r="BH18" s="46">
        <f>OutputVar!BH18/OutputFixed!BH18</f>
        <v>0</v>
      </c>
      <c r="BI18" s="46">
        <f>OutputVar!BI18/OutputFixed!BI18</f>
        <v>0</v>
      </c>
      <c r="BJ18" s="46">
        <f>OutputVar!BJ18/OutputFixed!BJ18</f>
        <v>0</v>
      </c>
      <c r="BK18" s="46">
        <f>OutputVar!BK18/OutputFixed!BK18</f>
        <v>0</v>
      </c>
      <c r="BL18" s="46">
        <f>OutputVar!BL18/OutputFixed!BL18</f>
        <v>0</v>
      </c>
      <c r="BM18" s="46">
        <f>OutputVar!BM18/OutputFixed!BM18</f>
        <v>0</v>
      </c>
      <c r="BN18" s="46">
        <f>OutputVar!BN18/OutputFixed!BN18</f>
        <v>0</v>
      </c>
      <c r="BO18" s="46">
        <f>OutputVar!BO18/OutputFixed!BO18</f>
        <v>0</v>
      </c>
      <c r="BP18" s="46">
        <f>OutputVar!BP18/OutputFixed!BP18</f>
        <v>0</v>
      </c>
      <c r="BQ18" s="46">
        <f>OutputVar!BQ18/OutputFixed!BQ18</f>
        <v>0</v>
      </c>
      <c r="BR18" s="46">
        <f>OutputVar!BR18/OutputFixed!BR18</f>
        <v>0</v>
      </c>
      <c r="BS18" s="45"/>
    </row>
    <row r="19" spans="1:71" x14ac:dyDescent="0.2">
      <c r="A19" s="1"/>
      <c r="B19" s="1"/>
      <c r="C19" s="1" t="s">
        <v>136</v>
      </c>
      <c r="D19" s="1" t="s">
        <v>4</v>
      </c>
      <c r="E19" s="1"/>
      <c r="F19" s="1"/>
      <c r="G19" s="44">
        <f>OutputVar!G19/OutputFixed!G19</f>
        <v>0</v>
      </c>
      <c r="H19" s="44">
        <f>OutputVar!H19/OutputFixed!H19</f>
        <v>2.0202020202020204E-2</v>
      </c>
      <c r="I19" s="44">
        <f>OutputVar!I19/OutputFixed!I19</f>
        <v>0</v>
      </c>
      <c r="J19" s="44">
        <f>OutputVar!J19/OutputFixed!J19</f>
        <v>0</v>
      </c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6">
        <f>OutputVar!W19/OutputFixed!W19</f>
        <v>0</v>
      </c>
      <c r="X19" s="46">
        <f>OutputVar!X19/OutputFixed!X19</f>
        <v>0</v>
      </c>
      <c r="Y19" s="46">
        <f>OutputVar!Y19/OutputFixed!Y19</f>
        <v>0</v>
      </c>
      <c r="Z19" s="46">
        <f>OutputVar!Z19/OutputFixed!Z19</f>
        <v>0</v>
      </c>
      <c r="AA19" s="46">
        <f>OutputVar!AA19/OutputFixed!AA19</f>
        <v>0</v>
      </c>
      <c r="AB19" s="46">
        <f>OutputVar!AB19/OutputFixed!AB19</f>
        <v>0</v>
      </c>
      <c r="AC19" s="46">
        <f>OutputVar!AC19/OutputFixed!AC19</f>
        <v>0</v>
      </c>
      <c r="AD19" s="46">
        <f>OutputVar!AD19/OutputFixed!AD19</f>
        <v>0</v>
      </c>
      <c r="AE19" s="46">
        <f>OutputVar!AE19/OutputFixed!AE19</f>
        <v>0</v>
      </c>
      <c r="AF19" s="46">
        <f>OutputVar!AF19/OutputFixed!AF19</f>
        <v>0</v>
      </c>
      <c r="AG19" s="46">
        <f>OutputVar!AG19/OutputFixed!AG19</f>
        <v>0</v>
      </c>
      <c r="AH19" s="46">
        <f>OutputVar!AH19/OutputFixed!AH19</f>
        <v>0</v>
      </c>
      <c r="AI19" s="46">
        <f>OutputVar!AI19/OutputFixed!AI19</f>
        <v>2.0202020202020155E-2</v>
      </c>
      <c r="AJ19" s="46">
        <f>OutputVar!AJ19/OutputFixed!AJ19</f>
        <v>2.0202020202020155E-2</v>
      </c>
      <c r="AK19" s="46">
        <f>OutputVar!AK19/OutputFixed!AK19</f>
        <v>2.0202020202020155E-2</v>
      </c>
      <c r="AL19" s="46">
        <f>OutputVar!AL19/OutputFixed!AL19</f>
        <v>2.0202020202020155E-2</v>
      </c>
      <c r="AM19" s="46">
        <f>OutputVar!AM19/OutputFixed!AM19</f>
        <v>2.0202020202020155E-2</v>
      </c>
      <c r="AN19" s="46">
        <f>OutputVar!AN19/OutputFixed!AN19</f>
        <v>2.0202020202020155E-2</v>
      </c>
      <c r="AO19" s="46">
        <f>OutputVar!AO19/OutputFixed!AO19</f>
        <v>2.0202020202020155E-2</v>
      </c>
      <c r="AP19" s="46">
        <f>OutputVar!AP19/OutputFixed!AP19</f>
        <v>2.0202020202020155E-2</v>
      </c>
      <c r="AQ19" s="46">
        <f>OutputVar!AQ19/OutputFixed!AQ19</f>
        <v>2.0202020202020155E-2</v>
      </c>
      <c r="AR19" s="46">
        <f>OutputVar!AR19/OutputFixed!AR19</f>
        <v>2.0202020202020155E-2</v>
      </c>
      <c r="AS19" s="46">
        <f>OutputVar!AS19/OutputFixed!AS19</f>
        <v>2.0202020202020155E-2</v>
      </c>
      <c r="AT19" s="46">
        <f>OutputVar!AT19/OutputFixed!AT19</f>
        <v>2.0202020202020155E-2</v>
      </c>
      <c r="AU19" s="46">
        <f>OutputVar!AU19/OutputFixed!AU19</f>
        <v>0</v>
      </c>
      <c r="AV19" s="46">
        <f>OutputVar!AV19/OutputFixed!AV19</f>
        <v>0</v>
      </c>
      <c r="AW19" s="46">
        <f>OutputVar!AW19/OutputFixed!AW19</f>
        <v>0</v>
      </c>
      <c r="AX19" s="46">
        <f>OutputVar!AX19/OutputFixed!AX19</f>
        <v>0</v>
      </c>
      <c r="AY19" s="46">
        <f>OutputVar!AY19/OutputFixed!AY19</f>
        <v>0</v>
      </c>
      <c r="AZ19" s="46">
        <f>OutputVar!AZ19/OutputFixed!AZ19</f>
        <v>0</v>
      </c>
      <c r="BA19" s="46">
        <f>OutputVar!BA19/OutputFixed!BA19</f>
        <v>0</v>
      </c>
      <c r="BB19" s="46">
        <f>OutputVar!BB19/OutputFixed!BB19</f>
        <v>0</v>
      </c>
      <c r="BC19" s="46">
        <f>OutputVar!BC19/OutputFixed!BC19</f>
        <v>0</v>
      </c>
      <c r="BD19" s="46">
        <f>OutputVar!BD19/OutputFixed!BD19</f>
        <v>0</v>
      </c>
      <c r="BE19" s="46">
        <f>OutputVar!BE19/OutputFixed!BE19</f>
        <v>0</v>
      </c>
      <c r="BF19" s="46">
        <f>OutputVar!BF19/OutputFixed!BF19</f>
        <v>0</v>
      </c>
      <c r="BG19" s="46">
        <f>OutputVar!BG19/OutputFixed!BG19</f>
        <v>0</v>
      </c>
      <c r="BH19" s="46">
        <f>OutputVar!BH19/OutputFixed!BH19</f>
        <v>0</v>
      </c>
      <c r="BI19" s="46">
        <f>OutputVar!BI19/OutputFixed!BI19</f>
        <v>0</v>
      </c>
      <c r="BJ19" s="46">
        <f>OutputVar!BJ19/OutputFixed!BJ19</f>
        <v>0</v>
      </c>
      <c r="BK19" s="46">
        <f>OutputVar!BK19/OutputFixed!BK19</f>
        <v>0</v>
      </c>
      <c r="BL19" s="46">
        <f>OutputVar!BL19/OutputFixed!BL19</f>
        <v>0</v>
      </c>
      <c r="BM19" s="46">
        <f>OutputVar!BM19/OutputFixed!BM19</f>
        <v>0</v>
      </c>
      <c r="BN19" s="46">
        <f>OutputVar!BN19/OutputFixed!BN19</f>
        <v>0</v>
      </c>
      <c r="BO19" s="46">
        <f>OutputVar!BO19/OutputFixed!BO19</f>
        <v>0</v>
      </c>
      <c r="BP19" s="46">
        <f>OutputVar!BP19/OutputFixed!BP19</f>
        <v>0</v>
      </c>
      <c r="BQ19" s="46">
        <f>OutputVar!BQ19/OutputFixed!BQ19</f>
        <v>0</v>
      </c>
      <c r="BR19" s="46">
        <f>OutputVar!BR19/OutputFixed!BR19</f>
        <v>0</v>
      </c>
      <c r="BS19" s="45"/>
    </row>
    <row r="20" spans="1:71" x14ac:dyDescent="0.2">
      <c r="A20" s="1"/>
      <c r="B20" s="1"/>
      <c r="C20" s="1" t="s">
        <v>135</v>
      </c>
      <c r="D20" s="1" t="s">
        <v>4</v>
      </c>
      <c r="E20" s="1"/>
      <c r="F20" s="1"/>
      <c r="G20" s="44">
        <f>OutputVar!G20/OutputFixed!G20</f>
        <v>0</v>
      </c>
      <c r="H20" s="44">
        <f>OutputVar!H20/OutputFixed!H20</f>
        <v>2.0202020202020204E-2</v>
      </c>
      <c r="I20" s="44">
        <f>OutputVar!I20/OutputFixed!I20</f>
        <v>0</v>
      </c>
      <c r="J20" s="44">
        <f>OutputVar!J20/OutputFixed!J20</f>
        <v>0</v>
      </c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6">
        <f>OutputVar!W20/OutputFixed!W20</f>
        <v>0</v>
      </c>
      <c r="X20" s="46">
        <f>OutputVar!X20/OutputFixed!X20</f>
        <v>0</v>
      </c>
      <c r="Y20" s="46">
        <f>OutputVar!Y20/OutputFixed!Y20</f>
        <v>0</v>
      </c>
      <c r="Z20" s="46">
        <f>OutputVar!Z20/OutputFixed!Z20</f>
        <v>0</v>
      </c>
      <c r="AA20" s="46">
        <f>OutputVar!AA20/OutputFixed!AA20</f>
        <v>0</v>
      </c>
      <c r="AB20" s="46">
        <f>OutputVar!AB20/OutputFixed!AB20</f>
        <v>0</v>
      </c>
      <c r="AC20" s="46">
        <f>OutputVar!AC20/OutputFixed!AC20</f>
        <v>0</v>
      </c>
      <c r="AD20" s="46">
        <f>OutputVar!AD20/OutputFixed!AD20</f>
        <v>0</v>
      </c>
      <c r="AE20" s="46">
        <f>OutputVar!AE20/OutputFixed!AE20</f>
        <v>0</v>
      </c>
      <c r="AF20" s="46">
        <f>OutputVar!AF20/OutputFixed!AF20</f>
        <v>0</v>
      </c>
      <c r="AG20" s="46">
        <f>OutputVar!AG20/OutputFixed!AG20</f>
        <v>0</v>
      </c>
      <c r="AH20" s="46">
        <f>OutputVar!AH20/OutputFixed!AH20</f>
        <v>0</v>
      </c>
      <c r="AI20" s="46">
        <f>OutputVar!AI20/OutputFixed!AI20</f>
        <v>2.0202020202020155E-2</v>
      </c>
      <c r="AJ20" s="46">
        <f>OutputVar!AJ20/OutputFixed!AJ20</f>
        <v>2.0202020202020155E-2</v>
      </c>
      <c r="AK20" s="46">
        <f>OutputVar!AK20/OutputFixed!AK20</f>
        <v>2.0202020202020155E-2</v>
      </c>
      <c r="AL20" s="46">
        <f>OutputVar!AL20/OutputFixed!AL20</f>
        <v>2.0202020202020155E-2</v>
      </c>
      <c r="AM20" s="46">
        <f>OutputVar!AM20/OutputFixed!AM20</f>
        <v>2.0202020202020155E-2</v>
      </c>
      <c r="AN20" s="46">
        <f>OutputVar!AN20/OutputFixed!AN20</f>
        <v>2.0202020202020155E-2</v>
      </c>
      <c r="AO20" s="46">
        <f>OutputVar!AO20/OutputFixed!AO20</f>
        <v>2.0202020202020155E-2</v>
      </c>
      <c r="AP20" s="46">
        <f>OutputVar!AP20/OutputFixed!AP20</f>
        <v>2.0202020202020155E-2</v>
      </c>
      <c r="AQ20" s="46">
        <f>OutputVar!AQ20/OutputFixed!AQ20</f>
        <v>2.0202020202020155E-2</v>
      </c>
      <c r="AR20" s="46">
        <f>OutputVar!AR20/OutputFixed!AR20</f>
        <v>2.0202020202020155E-2</v>
      </c>
      <c r="AS20" s="46">
        <f>OutputVar!AS20/OutputFixed!AS20</f>
        <v>2.0202020202020155E-2</v>
      </c>
      <c r="AT20" s="46">
        <f>OutputVar!AT20/OutputFixed!AT20</f>
        <v>2.0202020202020155E-2</v>
      </c>
      <c r="AU20" s="46">
        <f>OutputVar!AU20/OutputFixed!AU20</f>
        <v>0</v>
      </c>
      <c r="AV20" s="46">
        <f>OutputVar!AV20/OutputFixed!AV20</f>
        <v>0</v>
      </c>
      <c r="AW20" s="46">
        <f>OutputVar!AW20/OutputFixed!AW20</f>
        <v>0</v>
      </c>
      <c r="AX20" s="46">
        <f>OutputVar!AX20/OutputFixed!AX20</f>
        <v>0</v>
      </c>
      <c r="AY20" s="46">
        <f>OutputVar!AY20/OutputFixed!AY20</f>
        <v>0</v>
      </c>
      <c r="AZ20" s="46">
        <f>OutputVar!AZ20/OutputFixed!AZ20</f>
        <v>0</v>
      </c>
      <c r="BA20" s="46">
        <f>OutputVar!BA20/OutputFixed!BA20</f>
        <v>0</v>
      </c>
      <c r="BB20" s="46">
        <f>OutputVar!BB20/OutputFixed!BB20</f>
        <v>0</v>
      </c>
      <c r="BC20" s="46">
        <f>OutputVar!BC20/OutputFixed!BC20</f>
        <v>0</v>
      </c>
      <c r="BD20" s="46">
        <f>OutputVar!BD20/OutputFixed!BD20</f>
        <v>0</v>
      </c>
      <c r="BE20" s="46">
        <f>OutputVar!BE20/OutputFixed!BE20</f>
        <v>0</v>
      </c>
      <c r="BF20" s="46">
        <f>OutputVar!BF20/OutputFixed!BF20</f>
        <v>0</v>
      </c>
      <c r="BG20" s="46">
        <f>OutputVar!BG20/OutputFixed!BG20</f>
        <v>0</v>
      </c>
      <c r="BH20" s="46">
        <f>OutputVar!BH20/OutputFixed!BH20</f>
        <v>0</v>
      </c>
      <c r="BI20" s="46">
        <f>OutputVar!BI20/OutputFixed!BI20</f>
        <v>0</v>
      </c>
      <c r="BJ20" s="46">
        <f>OutputVar!BJ20/OutputFixed!BJ20</f>
        <v>0</v>
      </c>
      <c r="BK20" s="46">
        <f>OutputVar!BK20/OutputFixed!BK20</f>
        <v>0</v>
      </c>
      <c r="BL20" s="46">
        <f>OutputVar!BL20/OutputFixed!BL20</f>
        <v>0</v>
      </c>
      <c r="BM20" s="46">
        <f>OutputVar!BM20/OutputFixed!BM20</f>
        <v>0</v>
      </c>
      <c r="BN20" s="46">
        <f>OutputVar!BN20/OutputFixed!BN20</f>
        <v>0</v>
      </c>
      <c r="BO20" s="46">
        <f>OutputVar!BO20/OutputFixed!BO20</f>
        <v>0</v>
      </c>
      <c r="BP20" s="46">
        <f>OutputVar!BP20/OutputFixed!BP20</f>
        <v>0</v>
      </c>
      <c r="BQ20" s="46">
        <f>OutputVar!BQ20/OutputFixed!BQ20</f>
        <v>0</v>
      </c>
      <c r="BR20" s="46">
        <f>OutputVar!BR20/OutputFixed!BR20</f>
        <v>0</v>
      </c>
      <c r="BS20" s="45"/>
    </row>
    <row r="21" spans="1:71" x14ac:dyDescent="0.2">
      <c r="A21" s="1"/>
      <c r="B21" s="1"/>
      <c r="C21" s="1" t="s">
        <v>134</v>
      </c>
      <c r="D21" s="1" t="s">
        <v>4</v>
      </c>
      <c r="E21" s="1"/>
      <c r="F21" s="1"/>
      <c r="G21" s="44">
        <f>OutputVar!G21/OutputFixed!G21</f>
        <v>0</v>
      </c>
      <c r="H21" s="44">
        <f>OutputVar!H21/OutputFixed!H21</f>
        <v>2.0202020202020204E-2</v>
      </c>
      <c r="I21" s="44">
        <f>OutputVar!I21/OutputFixed!I21</f>
        <v>0</v>
      </c>
      <c r="J21" s="44">
        <f>OutputVar!J21/OutputFixed!J21</f>
        <v>0</v>
      </c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6">
        <f>OutputVar!W21/OutputFixed!W21</f>
        <v>0</v>
      </c>
      <c r="X21" s="46">
        <f>OutputVar!X21/OutputFixed!X21</f>
        <v>0</v>
      </c>
      <c r="Y21" s="46">
        <f>OutputVar!Y21/OutputFixed!Y21</f>
        <v>0</v>
      </c>
      <c r="Z21" s="46">
        <f>OutputVar!Z21/OutputFixed!Z21</f>
        <v>0</v>
      </c>
      <c r="AA21" s="46">
        <f>OutputVar!AA21/OutputFixed!AA21</f>
        <v>0</v>
      </c>
      <c r="AB21" s="46">
        <f>OutputVar!AB21/OutputFixed!AB21</f>
        <v>0</v>
      </c>
      <c r="AC21" s="46">
        <f>OutputVar!AC21/OutputFixed!AC21</f>
        <v>0</v>
      </c>
      <c r="AD21" s="46">
        <f>OutputVar!AD21/OutputFixed!AD21</f>
        <v>0</v>
      </c>
      <c r="AE21" s="46">
        <f>OutputVar!AE21/OutputFixed!AE21</f>
        <v>0</v>
      </c>
      <c r="AF21" s="46">
        <f>OutputVar!AF21/OutputFixed!AF21</f>
        <v>0</v>
      </c>
      <c r="AG21" s="46">
        <f>OutputVar!AG21/OutputFixed!AG21</f>
        <v>0</v>
      </c>
      <c r="AH21" s="46">
        <f>OutputVar!AH21/OutputFixed!AH21</f>
        <v>0</v>
      </c>
      <c r="AI21" s="46">
        <f>OutputVar!AI21/OutputFixed!AI21</f>
        <v>2.0202020202020155E-2</v>
      </c>
      <c r="AJ21" s="46">
        <f>OutputVar!AJ21/OutputFixed!AJ21</f>
        <v>2.0202020202020155E-2</v>
      </c>
      <c r="AK21" s="46">
        <f>OutputVar!AK21/OutputFixed!AK21</f>
        <v>2.0202020202020155E-2</v>
      </c>
      <c r="AL21" s="46">
        <f>OutputVar!AL21/OutputFixed!AL21</f>
        <v>2.0202020202020155E-2</v>
      </c>
      <c r="AM21" s="46">
        <f>OutputVar!AM21/OutputFixed!AM21</f>
        <v>2.0202020202020155E-2</v>
      </c>
      <c r="AN21" s="46">
        <f>OutputVar!AN21/OutputFixed!AN21</f>
        <v>2.0202020202020155E-2</v>
      </c>
      <c r="AO21" s="46">
        <f>OutputVar!AO21/OutputFixed!AO21</f>
        <v>2.0202020202020155E-2</v>
      </c>
      <c r="AP21" s="46">
        <f>OutputVar!AP21/OutputFixed!AP21</f>
        <v>2.0202020202020155E-2</v>
      </c>
      <c r="AQ21" s="46">
        <f>OutputVar!AQ21/OutputFixed!AQ21</f>
        <v>2.0202020202020155E-2</v>
      </c>
      <c r="AR21" s="46">
        <f>OutputVar!AR21/OutputFixed!AR21</f>
        <v>2.0202020202020155E-2</v>
      </c>
      <c r="AS21" s="46">
        <f>OutputVar!AS21/OutputFixed!AS21</f>
        <v>2.0202020202020155E-2</v>
      </c>
      <c r="AT21" s="46">
        <f>OutputVar!AT21/OutputFixed!AT21</f>
        <v>2.0202020202020155E-2</v>
      </c>
      <c r="AU21" s="46">
        <f>OutputVar!AU21/OutputFixed!AU21</f>
        <v>0</v>
      </c>
      <c r="AV21" s="46">
        <f>OutputVar!AV21/OutputFixed!AV21</f>
        <v>0</v>
      </c>
      <c r="AW21" s="46">
        <f>OutputVar!AW21/OutputFixed!AW21</f>
        <v>0</v>
      </c>
      <c r="AX21" s="46">
        <f>OutputVar!AX21/OutputFixed!AX21</f>
        <v>0</v>
      </c>
      <c r="AY21" s="46">
        <f>OutputVar!AY21/OutputFixed!AY21</f>
        <v>0</v>
      </c>
      <c r="AZ21" s="46">
        <f>OutputVar!AZ21/OutputFixed!AZ21</f>
        <v>0</v>
      </c>
      <c r="BA21" s="46">
        <f>OutputVar!BA21/OutputFixed!BA21</f>
        <v>0</v>
      </c>
      <c r="BB21" s="46">
        <f>OutputVar!BB21/OutputFixed!BB21</f>
        <v>0</v>
      </c>
      <c r="BC21" s="46">
        <f>OutputVar!BC21/OutputFixed!BC21</f>
        <v>0</v>
      </c>
      <c r="BD21" s="46">
        <f>OutputVar!BD21/OutputFixed!BD21</f>
        <v>0</v>
      </c>
      <c r="BE21" s="46">
        <f>OutputVar!BE21/OutputFixed!BE21</f>
        <v>0</v>
      </c>
      <c r="BF21" s="46">
        <f>OutputVar!BF21/OutputFixed!BF21</f>
        <v>0</v>
      </c>
      <c r="BG21" s="46">
        <f>OutputVar!BG21/OutputFixed!BG21</f>
        <v>0</v>
      </c>
      <c r="BH21" s="46">
        <f>OutputVar!BH21/OutputFixed!BH21</f>
        <v>0</v>
      </c>
      <c r="BI21" s="46">
        <f>OutputVar!BI21/OutputFixed!BI21</f>
        <v>0</v>
      </c>
      <c r="BJ21" s="46">
        <f>OutputVar!BJ21/OutputFixed!BJ21</f>
        <v>0</v>
      </c>
      <c r="BK21" s="46">
        <f>OutputVar!BK21/OutputFixed!BK21</f>
        <v>0</v>
      </c>
      <c r="BL21" s="46">
        <f>OutputVar!BL21/OutputFixed!BL21</f>
        <v>0</v>
      </c>
      <c r="BM21" s="46">
        <f>OutputVar!BM21/OutputFixed!BM21</f>
        <v>0</v>
      </c>
      <c r="BN21" s="46">
        <f>OutputVar!BN21/OutputFixed!BN21</f>
        <v>0</v>
      </c>
      <c r="BO21" s="46">
        <f>OutputVar!BO21/OutputFixed!BO21</f>
        <v>0</v>
      </c>
      <c r="BP21" s="46">
        <f>OutputVar!BP21/OutputFixed!BP21</f>
        <v>0</v>
      </c>
      <c r="BQ21" s="46">
        <f>OutputVar!BQ21/OutputFixed!BQ21</f>
        <v>0</v>
      </c>
      <c r="BR21" s="46">
        <f>OutputVar!BR21/OutputFixed!BR21</f>
        <v>0</v>
      </c>
      <c r="BS21" s="45"/>
    </row>
    <row r="22" spans="1:71" x14ac:dyDescent="0.2">
      <c r="A22" s="1"/>
      <c r="B22" s="1"/>
      <c r="C22" s="1" t="s">
        <v>133</v>
      </c>
      <c r="D22" s="1" t="s">
        <v>4</v>
      </c>
      <c r="E22" s="1"/>
      <c r="F22" s="1"/>
      <c r="G22" s="44">
        <f>OutputVar!G22/OutputFixed!G22</f>
        <v>0</v>
      </c>
      <c r="H22" s="44">
        <f>OutputVar!H22/OutputFixed!H22</f>
        <v>2.0202020202020204E-2</v>
      </c>
      <c r="I22" s="44">
        <f>OutputVar!I22/OutputFixed!I22</f>
        <v>0</v>
      </c>
      <c r="J22" s="44">
        <f>OutputVar!J22/OutputFixed!J22</f>
        <v>0</v>
      </c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6">
        <f>OutputVar!W22/OutputFixed!W22</f>
        <v>0</v>
      </c>
      <c r="X22" s="46">
        <f>OutputVar!X22/OutputFixed!X22</f>
        <v>0</v>
      </c>
      <c r="Y22" s="46">
        <f>OutputVar!Y22/OutputFixed!Y22</f>
        <v>0</v>
      </c>
      <c r="Z22" s="46">
        <f>OutputVar!Z22/OutputFixed!Z22</f>
        <v>0</v>
      </c>
      <c r="AA22" s="46">
        <f>OutputVar!AA22/OutputFixed!AA22</f>
        <v>0</v>
      </c>
      <c r="AB22" s="46">
        <f>OutputVar!AB22/OutputFixed!AB22</f>
        <v>0</v>
      </c>
      <c r="AC22" s="46">
        <f>OutputVar!AC22/OutputFixed!AC22</f>
        <v>0</v>
      </c>
      <c r="AD22" s="46">
        <f>OutputVar!AD22/OutputFixed!AD22</f>
        <v>0</v>
      </c>
      <c r="AE22" s="46">
        <f>OutputVar!AE22/OutputFixed!AE22</f>
        <v>0</v>
      </c>
      <c r="AF22" s="46">
        <f>OutputVar!AF22/OutputFixed!AF22</f>
        <v>0</v>
      </c>
      <c r="AG22" s="46">
        <f>OutputVar!AG22/OutputFixed!AG22</f>
        <v>0</v>
      </c>
      <c r="AH22" s="46">
        <f>OutputVar!AH22/OutputFixed!AH22</f>
        <v>0</v>
      </c>
      <c r="AI22" s="46">
        <f>OutputVar!AI22/OutputFixed!AI22</f>
        <v>2.0202020202020155E-2</v>
      </c>
      <c r="AJ22" s="46">
        <f>OutputVar!AJ22/OutputFixed!AJ22</f>
        <v>2.0202020202020155E-2</v>
      </c>
      <c r="AK22" s="46">
        <f>OutputVar!AK22/OutputFixed!AK22</f>
        <v>2.0202020202020155E-2</v>
      </c>
      <c r="AL22" s="46">
        <f>OutputVar!AL22/OutputFixed!AL22</f>
        <v>2.0202020202020155E-2</v>
      </c>
      <c r="AM22" s="46">
        <f>OutputVar!AM22/OutputFixed!AM22</f>
        <v>2.0202020202020155E-2</v>
      </c>
      <c r="AN22" s="46">
        <f>OutputVar!AN22/OutputFixed!AN22</f>
        <v>2.0202020202020155E-2</v>
      </c>
      <c r="AO22" s="46">
        <f>OutputVar!AO22/OutputFixed!AO22</f>
        <v>2.0202020202020155E-2</v>
      </c>
      <c r="AP22" s="46">
        <f>OutputVar!AP22/OutputFixed!AP22</f>
        <v>2.0202020202020155E-2</v>
      </c>
      <c r="AQ22" s="46">
        <f>OutputVar!AQ22/OutputFixed!AQ22</f>
        <v>2.0202020202020155E-2</v>
      </c>
      <c r="AR22" s="46">
        <f>OutputVar!AR22/OutputFixed!AR22</f>
        <v>2.0202020202020155E-2</v>
      </c>
      <c r="AS22" s="46">
        <f>OutputVar!AS22/OutputFixed!AS22</f>
        <v>2.0202020202020155E-2</v>
      </c>
      <c r="AT22" s="46">
        <f>OutputVar!AT22/OutputFixed!AT22</f>
        <v>2.0202020202020155E-2</v>
      </c>
      <c r="AU22" s="46">
        <f>OutputVar!AU22/OutputFixed!AU22</f>
        <v>0</v>
      </c>
      <c r="AV22" s="46">
        <f>OutputVar!AV22/OutputFixed!AV22</f>
        <v>0</v>
      </c>
      <c r="AW22" s="46">
        <f>OutputVar!AW22/OutputFixed!AW22</f>
        <v>0</v>
      </c>
      <c r="AX22" s="46">
        <f>OutputVar!AX22/OutputFixed!AX22</f>
        <v>0</v>
      </c>
      <c r="AY22" s="46">
        <f>OutputVar!AY22/OutputFixed!AY22</f>
        <v>0</v>
      </c>
      <c r="AZ22" s="46">
        <f>OutputVar!AZ22/OutputFixed!AZ22</f>
        <v>0</v>
      </c>
      <c r="BA22" s="46">
        <f>OutputVar!BA22/OutputFixed!BA22</f>
        <v>0</v>
      </c>
      <c r="BB22" s="46">
        <f>OutputVar!BB22/OutputFixed!BB22</f>
        <v>0</v>
      </c>
      <c r="BC22" s="46">
        <f>OutputVar!BC22/OutputFixed!BC22</f>
        <v>0</v>
      </c>
      <c r="BD22" s="46">
        <f>OutputVar!BD22/OutputFixed!BD22</f>
        <v>0</v>
      </c>
      <c r="BE22" s="46">
        <f>OutputVar!BE22/OutputFixed!BE22</f>
        <v>0</v>
      </c>
      <c r="BF22" s="46">
        <f>OutputVar!BF22/OutputFixed!BF22</f>
        <v>0</v>
      </c>
      <c r="BG22" s="46">
        <f>OutputVar!BG22/OutputFixed!BG22</f>
        <v>0</v>
      </c>
      <c r="BH22" s="46">
        <f>OutputVar!BH22/OutputFixed!BH22</f>
        <v>0</v>
      </c>
      <c r="BI22" s="46">
        <f>OutputVar!BI22/OutputFixed!BI22</f>
        <v>0</v>
      </c>
      <c r="BJ22" s="46">
        <f>OutputVar!BJ22/OutputFixed!BJ22</f>
        <v>0</v>
      </c>
      <c r="BK22" s="46">
        <f>OutputVar!BK22/OutputFixed!BK22</f>
        <v>0</v>
      </c>
      <c r="BL22" s="46">
        <f>OutputVar!BL22/OutputFixed!BL22</f>
        <v>0</v>
      </c>
      <c r="BM22" s="46">
        <f>OutputVar!BM22/OutputFixed!BM22</f>
        <v>0</v>
      </c>
      <c r="BN22" s="46">
        <f>OutputVar!BN22/OutputFixed!BN22</f>
        <v>0</v>
      </c>
      <c r="BO22" s="46">
        <f>OutputVar!BO22/OutputFixed!BO22</f>
        <v>0</v>
      </c>
      <c r="BP22" s="46">
        <f>OutputVar!BP22/OutputFixed!BP22</f>
        <v>0</v>
      </c>
      <c r="BQ22" s="46">
        <f>OutputVar!BQ22/OutputFixed!BQ22</f>
        <v>0</v>
      </c>
      <c r="BR22" s="46">
        <f>OutputVar!BR22/OutputFixed!BR22</f>
        <v>0</v>
      </c>
      <c r="BS22" s="45"/>
    </row>
    <row r="23" spans="1:71" x14ac:dyDescent="0.2">
      <c r="A23" s="1"/>
      <c r="B23" s="1"/>
      <c r="C23" s="27" t="s">
        <v>132</v>
      </c>
      <c r="D23" s="1" t="s">
        <v>4</v>
      </c>
      <c r="E23" s="1"/>
      <c r="F23" s="1"/>
      <c r="G23" s="47">
        <f>OutputVar!G23/OutputFixed!G23</f>
        <v>0</v>
      </c>
      <c r="H23" s="47">
        <f>OutputVar!H23/OutputFixed!H23</f>
        <v>2.0202020202020204E-2</v>
      </c>
      <c r="I23" s="47">
        <f>OutputVar!I23/OutputFixed!I23</f>
        <v>0</v>
      </c>
      <c r="J23" s="47">
        <f>OutputVar!J23/OutputFixed!J23</f>
        <v>0</v>
      </c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7">
        <f>OutputVar!W23/OutputFixed!W23</f>
        <v>0</v>
      </c>
      <c r="X23" s="47">
        <f>OutputVar!X23/OutputFixed!X23</f>
        <v>0</v>
      </c>
      <c r="Y23" s="47">
        <f>OutputVar!Y23/OutputFixed!Y23</f>
        <v>0</v>
      </c>
      <c r="Z23" s="47">
        <f>OutputVar!Z23/OutputFixed!Z23</f>
        <v>0</v>
      </c>
      <c r="AA23" s="47">
        <f>OutputVar!AA23/OutputFixed!AA23</f>
        <v>0</v>
      </c>
      <c r="AB23" s="47">
        <f>OutputVar!AB23/OutputFixed!AB23</f>
        <v>0</v>
      </c>
      <c r="AC23" s="47">
        <f>OutputVar!AC23/OutputFixed!AC23</f>
        <v>0</v>
      </c>
      <c r="AD23" s="47">
        <f>OutputVar!AD23/OutputFixed!AD23</f>
        <v>0</v>
      </c>
      <c r="AE23" s="47">
        <f>OutputVar!AE23/OutputFixed!AE23</f>
        <v>0</v>
      </c>
      <c r="AF23" s="47">
        <f>OutputVar!AF23/OutputFixed!AF23</f>
        <v>0</v>
      </c>
      <c r="AG23" s="47">
        <f>OutputVar!AG23/OutputFixed!AG23</f>
        <v>0</v>
      </c>
      <c r="AH23" s="47">
        <f>OutputVar!AH23/OutputFixed!AH23</f>
        <v>0</v>
      </c>
      <c r="AI23" s="47">
        <f>OutputVar!AI23/OutputFixed!AI23</f>
        <v>2.0202020202020349E-2</v>
      </c>
      <c r="AJ23" s="47">
        <f>OutputVar!AJ23/OutputFixed!AJ23</f>
        <v>2.0202020202020349E-2</v>
      </c>
      <c r="AK23" s="47">
        <f>OutputVar!AK23/OutputFixed!AK23</f>
        <v>2.0202020202020349E-2</v>
      </c>
      <c r="AL23" s="47">
        <f>OutputVar!AL23/OutputFixed!AL23</f>
        <v>2.0202020202020349E-2</v>
      </c>
      <c r="AM23" s="47">
        <f>OutputVar!AM23/OutputFixed!AM23</f>
        <v>2.0202020202020349E-2</v>
      </c>
      <c r="AN23" s="47">
        <f>OutputVar!AN23/OutputFixed!AN23</f>
        <v>2.0202020202020349E-2</v>
      </c>
      <c r="AO23" s="47">
        <f>OutputVar!AO23/OutputFixed!AO23</f>
        <v>2.0202020202020349E-2</v>
      </c>
      <c r="AP23" s="47">
        <f>OutputVar!AP23/OutputFixed!AP23</f>
        <v>2.0202020202020349E-2</v>
      </c>
      <c r="AQ23" s="47">
        <f>OutputVar!AQ23/OutputFixed!AQ23</f>
        <v>2.0202020202020349E-2</v>
      </c>
      <c r="AR23" s="47">
        <f>OutputVar!AR23/OutputFixed!AR23</f>
        <v>2.0202020202020349E-2</v>
      </c>
      <c r="AS23" s="47">
        <f>OutputVar!AS23/OutputFixed!AS23</f>
        <v>2.0202020202020349E-2</v>
      </c>
      <c r="AT23" s="47">
        <f>OutputVar!AT23/OutputFixed!AT23</f>
        <v>2.0202020202020349E-2</v>
      </c>
      <c r="AU23" s="47">
        <f>OutputVar!AU23/OutputFixed!AU23</f>
        <v>0</v>
      </c>
      <c r="AV23" s="47">
        <f>OutputVar!AV23/OutputFixed!AV23</f>
        <v>0</v>
      </c>
      <c r="AW23" s="47">
        <f>OutputVar!AW23/OutputFixed!AW23</f>
        <v>0</v>
      </c>
      <c r="AX23" s="47">
        <f>OutputVar!AX23/OutputFixed!AX23</f>
        <v>0</v>
      </c>
      <c r="AY23" s="47">
        <f>OutputVar!AY23/OutputFixed!AY23</f>
        <v>0</v>
      </c>
      <c r="AZ23" s="47">
        <f>OutputVar!AZ23/OutputFixed!AZ23</f>
        <v>0</v>
      </c>
      <c r="BA23" s="47">
        <f>OutputVar!BA23/OutputFixed!BA23</f>
        <v>0</v>
      </c>
      <c r="BB23" s="47">
        <f>OutputVar!BB23/OutputFixed!BB23</f>
        <v>0</v>
      </c>
      <c r="BC23" s="47">
        <f>OutputVar!BC23/OutputFixed!BC23</f>
        <v>0</v>
      </c>
      <c r="BD23" s="47">
        <f>OutputVar!BD23/OutputFixed!BD23</f>
        <v>0</v>
      </c>
      <c r="BE23" s="47">
        <f>OutputVar!BE23/OutputFixed!BE23</f>
        <v>0</v>
      </c>
      <c r="BF23" s="47">
        <f>OutputVar!BF23/OutputFixed!BF23</f>
        <v>0</v>
      </c>
      <c r="BG23" s="47">
        <f>OutputVar!BG23/OutputFixed!BG23</f>
        <v>0</v>
      </c>
      <c r="BH23" s="47">
        <f>OutputVar!BH23/OutputFixed!BH23</f>
        <v>0</v>
      </c>
      <c r="BI23" s="47">
        <f>OutputVar!BI23/OutputFixed!BI23</f>
        <v>0</v>
      </c>
      <c r="BJ23" s="47">
        <f>OutputVar!BJ23/OutputFixed!BJ23</f>
        <v>0</v>
      </c>
      <c r="BK23" s="47">
        <f>OutputVar!BK23/OutputFixed!BK23</f>
        <v>0</v>
      </c>
      <c r="BL23" s="47">
        <f>OutputVar!BL23/OutputFixed!BL23</f>
        <v>0</v>
      </c>
      <c r="BM23" s="47">
        <f>OutputVar!BM23/OutputFixed!BM23</f>
        <v>0</v>
      </c>
      <c r="BN23" s="47">
        <f>OutputVar!BN23/OutputFixed!BN23</f>
        <v>0</v>
      </c>
      <c r="BO23" s="47">
        <f>OutputVar!BO23/OutputFixed!BO23</f>
        <v>0</v>
      </c>
      <c r="BP23" s="47">
        <f>OutputVar!BP23/OutputFixed!BP23</f>
        <v>0</v>
      </c>
      <c r="BQ23" s="47">
        <f>OutputVar!BQ23/OutputFixed!BQ23</f>
        <v>0</v>
      </c>
      <c r="BR23" s="47">
        <f>OutputVar!BR23/OutputFixed!BR23</f>
        <v>0</v>
      </c>
      <c r="BS23" s="45"/>
    </row>
    <row r="24" spans="1:71" x14ac:dyDescent="0.2">
      <c r="A24" s="1"/>
      <c r="B24" s="1"/>
      <c r="C24" s="27" t="s">
        <v>131</v>
      </c>
      <c r="D24" s="1" t="s">
        <v>0</v>
      </c>
      <c r="E24" s="1"/>
      <c r="F24" s="1"/>
      <c r="G24" s="48">
        <f>OutputVar!G24/OutputFixed!G24</f>
        <v>0</v>
      </c>
      <c r="H24" s="48">
        <f>OutputVar!H24/OutputFixed!H24</f>
        <v>0</v>
      </c>
      <c r="I24" s="48">
        <f>OutputVar!I24/OutputFixed!I24</f>
        <v>0</v>
      </c>
      <c r="J24" s="48">
        <f>OutputVar!J24/OutputFixed!J24</f>
        <v>0</v>
      </c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8">
        <f>OutputVar!W24/OutputFixed!W24</f>
        <v>0</v>
      </c>
      <c r="X24" s="48">
        <f>OutputVar!X24/OutputFixed!X24</f>
        <v>0</v>
      </c>
      <c r="Y24" s="48">
        <f>OutputVar!Y24/OutputFixed!Y24</f>
        <v>0</v>
      </c>
      <c r="Z24" s="48">
        <f>OutputVar!Z24/OutputFixed!Z24</f>
        <v>0</v>
      </c>
      <c r="AA24" s="48">
        <f>OutputVar!AA24/OutputFixed!AA24</f>
        <v>0</v>
      </c>
      <c r="AB24" s="48">
        <f>OutputVar!AB24/OutputFixed!AB24</f>
        <v>0</v>
      </c>
      <c r="AC24" s="48">
        <f>OutputVar!AC24/OutputFixed!AC24</f>
        <v>0</v>
      </c>
      <c r="AD24" s="48">
        <f>OutputVar!AD24/OutputFixed!AD24</f>
        <v>0</v>
      </c>
      <c r="AE24" s="48">
        <f>OutputVar!AE24/OutputFixed!AE24</f>
        <v>0</v>
      </c>
      <c r="AF24" s="48">
        <f>OutputVar!AF24/OutputFixed!AF24</f>
        <v>0</v>
      </c>
      <c r="AG24" s="48">
        <f>OutputVar!AG24/OutputFixed!AG24</f>
        <v>0</v>
      </c>
      <c r="AH24" s="48">
        <f>OutputVar!AH24/OutputFixed!AH24</f>
        <v>0</v>
      </c>
      <c r="AI24" s="48">
        <f>OutputVar!AI24/OutputFixed!AI24</f>
        <v>0</v>
      </c>
      <c r="AJ24" s="48">
        <f>OutputVar!AJ24/OutputFixed!AJ24</f>
        <v>0</v>
      </c>
      <c r="AK24" s="48">
        <f>OutputVar!AK24/OutputFixed!AK24</f>
        <v>0</v>
      </c>
      <c r="AL24" s="48">
        <f>OutputVar!AL24/OutputFixed!AL24</f>
        <v>0</v>
      </c>
      <c r="AM24" s="48">
        <f>OutputVar!AM24/OutputFixed!AM24</f>
        <v>0</v>
      </c>
      <c r="AN24" s="48">
        <f>OutputVar!AN24/OutputFixed!AN24</f>
        <v>0</v>
      </c>
      <c r="AO24" s="48">
        <f>OutputVar!AO24/OutputFixed!AO24</f>
        <v>0</v>
      </c>
      <c r="AP24" s="48">
        <f>OutputVar!AP24/OutputFixed!AP24</f>
        <v>0</v>
      </c>
      <c r="AQ24" s="48">
        <f>OutputVar!AQ24/OutputFixed!AQ24</f>
        <v>0</v>
      </c>
      <c r="AR24" s="48">
        <f>OutputVar!AR24/OutputFixed!AR24</f>
        <v>0</v>
      </c>
      <c r="AS24" s="48">
        <f>OutputVar!AS24/OutputFixed!AS24</f>
        <v>0</v>
      </c>
      <c r="AT24" s="48">
        <f>OutputVar!AT24/OutputFixed!AT24</f>
        <v>0</v>
      </c>
      <c r="AU24" s="48">
        <f>OutputVar!AU24/OutputFixed!AU24</f>
        <v>0</v>
      </c>
      <c r="AV24" s="48">
        <f>OutputVar!AV24/OutputFixed!AV24</f>
        <v>0</v>
      </c>
      <c r="AW24" s="48">
        <f>OutputVar!AW24/OutputFixed!AW24</f>
        <v>0</v>
      </c>
      <c r="AX24" s="48">
        <f>OutputVar!AX24/OutputFixed!AX24</f>
        <v>0</v>
      </c>
      <c r="AY24" s="48">
        <f>OutputVar!AY24/OutputFixed!AY24</f>
        <v>0</v>
      </c>
      <c r="AZ24" s="48">
        <f>OutputVar!AZ24/OutputFixed!AZ24</f>
        <v>0</v>
      </c>
      <c r="BA24" s="48">
        <f>OutputVar!BA24/OutputFixed!BA24</f>
        <v>0</v>
      </c>
      <c r="BB24" s="48">
        <f>OutputVar!BB24/OutputFixed!BB24</f>
        <v>0</v>
      </c>
      <c r="BC24" s="48">
        <f>OutputVar!BC24/OutputFixed!BC24</f>
        <v>0</v>
      </c>
      <c r="BD24" s="48">
        <f>OutputVar!BD24/OutputFixed!BD24</f>
        <v>0</v>
      </c>
      <c r="BE24" s="48">
        <f>OutputVar!BE24/OutputFixed!BE24</f>
        <v>0</v>
      </c>
      <c r="BF24" s="48">
        <f>OutputVar!BF24/OutputFixed!BF24</f>
        <v>0</v>
      </c>
      <c r="BG24" s="48">
        <f>OutputVar!BG24/OutputFixed!BG24</f>
        <v>0</v>
      </c>
      <c r="BH24" s="48">
        <f>OutputVar!BH24/OutputFixed!BH24</f>
        <v>0</v>
      </c>
      <c r="BI24" s="48">
        <f>OutputVar!BI24/OutputFixed!BI24</f>
        <v>0</v>
      </c>
      <c r="BJ24" s="48">
        <f>OutputVar!BJ24/OutputFixed!BJ24</f>
        <v>0</v>
      </c>
      <c r="BK24" s="48">
        <f>OutputVar!BK24/OutputFixed!BK24</f>
        <v>0</v>
      </c>
      <c r="BL24" s="48">
        <f>OutputVar!BL24/OutputFixed!BL24</f>
        <v>0</v>
      </c>
      <c r="BM24" s="48">
        <f>OutputVar!BM24/OutputFixed!BM24</f>
        <v>0</v>
      </c>
      <c r="BN24" s="48">
        <f>OutputVar!BN24/OutputFixed!BN24</f>
        <v>0</v>
      </c>
      <c r="BO24" s="48">
        <f>OutputVar!BO24/OutputFixed!BO24</f>
        <v>0</v>
      </c>
      <c r="BP24" s="48">
        <f>OutputVar!BP24/OutputFixed!BP24</f>
        <v>0</v>
      </c>
      <c r="BQ24" s="48">
        <f>OutputVar!BQ24/OutputFixed!BQ24</f>
        <v>0</v>
      </c>
      <c r="BR24" s="48">
        <f>OutputVar!BR24/OutputFixed!BR24</f>
        <v>0</v>
      </c>
      <c r="BS24" s="45"/>
    </row>
    <row r="25" spans="1:71" x14ac:dyDescent="0.2">
      <c r="A25" s="1"/>
      <c r="B25" s="1"/>
      <c r="C25" s="1"/>
      <c r="D25" s="1"/>
      <c r="E25" s="1"/>
      <c r="F25" s="1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45"/>
      <c r="AP25" s="45"/>
      <c r="AQ25" s="45"/>
      <c r="AR25" s="45"/>
      <c r="AS25" s="45"/>
      <c r="AT25" s="45"/>
      <c r="AU25" s="45"/>
      <c r="AV25" s="45"/>
      <c r="AW25" s="45"/>
      <c r="AX25" s="45"/>
      <c r="AY25" s="45"/>
      <c r="AZ25" s="45"/>
      <c r="BA25" s="45"/>
      <c r="BB25" s="45"/>
      <c r="BC25" s="45"/>
      <c r="BD25" s="45"/>
      <c r="BE25" s="45"/>
      <c r="BF25" s="45"/>
      <c r="BG25" s="45"/>
      <c r="BH25" s="45"/>
      <c r="BI25" s="45"/>
      <c r="BJ25" s="45"/>
      <c r="BK25" s="45"/>
      <c r="BL25" s="45"/>
      <c r="BM25" s="45"/>
      <c r="BN25" s="45"/>
      <c r="BO25" s="45"/>
      <c r="BP25" s="45"/>
      <c r="BQ25" s="45"/>
      <c r="BR25" s="45"/>
      <c r="BS25" s="45"/>
    </row>
    <row r="26" spans="1:71" x14ac:dyDescent="0.2">
      <c r="A26" s="1"/>
      <c r="B26" s="1"/>
      <c r="C26" s="1" t="s">
        <v>130</v>
      </c>
      <c r="D26" s="1" t="s">
        <v>4</v>
      </c>
      <c r="E26" s="1"/>
      <c r="F26" s="1"/>
      <c r="G26" s="44">
        <f>OutputVar!G26/OutputFixed!G26</f>
        <v>0</v>
      </c>
      <c r="H26" s="44">
        <f>OutputVar!H26/OutputFixed!H26</f>
        <v>2.0202020202019857E-2</v>
      </c>
      <c r="I26" s="44">
        <f>OutputVar!I26/OutputFixed!I26</f>
        <v>0</v>
      </c>
      <c r="J26" s="44">
        <f>OutputVar!J26/OutputFixed!J26</f>
        <v>0</v>
      </c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6">
        <f>OutputVar!W26/OutputFixed!W26</f>
        <v>0</v>
      </c>
      <c r="X26" s="46">
        <f>OutputVar!X26/OutputFixed!X26</f>
        <v>0</v>
      </c>
      <c r="Y26" s="46">
        <f>OutputVar!Y26/OutputFixed!Y26</f>
        <v>0</v>
      </c>
      <c r="Z26" s="46">
        <f>OutputVar!Z26/OutputFixed!Z26</f>
        <v>0</v>
      </c>
      <c r="AA26" s="46">
        <f>OutputVar!AA26/OutputFixed!AA26</f>
        <v>0</v>
      </c>
      <c r="AB26" s="46">
        <f>OutputVar!AB26/OutputFixed!AB26</f>
        <v>0</v>
      </c>
      <c r="AC26" s="46">
        <f>OutputVar!AC26/OutputFixed!AC26</f>
        <v>0</v>
      </c>
      <c r="AD26" s="46">
        <f>OutputVar!AD26/OutputFixed!AD26</f>
        <v>0</v>
      </c>
      <c r="AE26" s="46">
        <f>OutputVar!AE26/OutputFixed!AE26</f>
        <v>0</v>
      </c>
      <c r="AF26" s="46">
        <f>OutputVar!AF26/OutputFixed!AF26</f>
        <v>0</v>
      </c>
      <c r="AG26" s="46">
        <f>OutputVar!AG26/OutputFixed!AG26</f>
        <v>0</v>
      </c>
      <c r="AH26" s="46">
        <f>OutputVar!AH26/OutputFixed!AH26</f>
        <v>0</v>
      </c>
      <c r="AI26" s="46">
        <f>OutputVar!AI26/OutputFixed!AI26</f>
        <v>2.0202020202020086E-2</v>
      </c>
      <c r="AJ26" s="46">
        <f>OutputVar!AJ26/OutputFixed!AJ26</f>
        <v>2.0202020202020086E-2</v>
      </c>
      <c r="AK26" s="46">
        <f>OutputVar!AK26/OutputFixed!AK26</f>
        <v>2.0202020202020086E-2</v>
      </c>
      <c r="AL26" s="46">
        <f>OutputVar!AL26/OutputFixed!AL26</f>
        <v>2.0202020202020086E-2</v>
      </c>
      <c r="AM26" s="46">
        <f>OutputVar!AM26/OutputFixed!AM26</f>
        <v>2.0202020202020086E-2</v>
      </c>
      <c r="AN26" s="46">
        <f>OutputVar!AN26/OutputFixed!AN26</f>
        <v>2.0202020202020086E-2</v>
      </c>
      <c r="AO26" s="46">
        <f>OutputVar!AO26/OutputFixed!AO26</f>
        <v>2.0202020202020086E-2</v>
      </c>
      <c r="AP26" s="46">
        <f>OutputVar!AP26/OutputFixed!AP26</f>
        <v>2.0202020202020086E-2</v>
      </c>
      <c r="AQ26" s="46">
        <f>OutputVar!AQ26/OutputFixed!AQ26</f>
        <v>2.0202020202020086E-2</v>
      </c>
      <c r="AR26" s="46">
        <f>OutputVar!AR26/OutputFixed!AR26</f>
        <v>2.0202020202020086E-2</v>
      </c>
      <c r="AS26" s="46">
        <f>OutputVar!AS26/OutputFixed!AS26</f>
        <v>2.0202020202020086E-2</v>
      </c>
      <c r="AT26" s="46">
        <f>OutputVar!AT26/OutputFixed!AT26</f>
        <v>2.0202020202020086E-2</v>
      </c>
      <c r="AU26" s="46">
        <f>OutputVar!AU26/OutputFixed!AU26</f>
        <v>0</v>
      </c>
      <c r="AV26" s="46">
        <f>OutputVar!AV26/OutputFixed!AV26</f>
        <v>0</v>
      </c>
      <c r="AW26" s="46">
        <f>OutputVar!AW26/OutputFixed!AW26</f>
        <v>0</v>
      </c>
      <c r="AX26" s="46">
        <f>OutputVar!AX26/OutputFixed!AX26</f>
        <v>0</v>
      </c>
      <c r="AY26" s="46">
        <f>OutputVar!AY26/OutputFixed!AY26</f>
        <v>0</v>
      </c>
      <c r="AZ26" s="46">
        <f>OutputVar!AZ26/OutputFixed!AZ26</f>
        <v>0</v>
      </c>
      <c r="BA26" s="46">
        <f>OutputVar!BA26/OutputFixed!BA26</f>
        <v>0</v>
      </c>
      <c r="BB26" s="46">
        <f>OutputVar!BB26/OutputFixed!BB26</f>
        <v>0</v>
      </c>
      <c r="BC26" s="46">
        <f>OutputVar!BC26/OutputFixed!BC26</f>
        <v>0</v>
      </c>
      <c r="BD26" s="46">
        <f>OutputVar!BD26/OutputFixed!BD26</f>
        <v>0</v>
      </c>
      <c r="BE26" s="46">
        <f>OutputVar!BE26/OutputFixed!BE26</f>
        <v>0</v>
      </c>
      <c r="BF26" s="46">
        <f>OutputVar!BF26/OutputFixed!BF26</f>
        <v>0</v>
      </c>
      <c r="BG26" s="46">
        <f>OutputVar!BG26/OutputFixed!BG26</f>
        <v>0</v>
      </c>
      <c r="BH26" s="46">
        <f>OutputVar!BH26/OutputFixed!BH26</f>
        <v>0</v>
      </c>
      <c r="BI26" s="46">
        <f>OutputVar!BI26/OutputFixed!BI26</f>
        <v>0</v>
      </c>
      <c r="BJ26" s="46">
        <f>OutputVar!BJ26/OutputFixed!BJ26</f>
        <v>0</v>
      </c>
      <c r="BK26" s="46">
        <f>OutputVar!BK26/OutputFixed!BK26</f>
        <v>0</v>
      </c>
      <c r="BL26" s="46">
        <f>OutputVar!BL26/OutputFixed!BL26</f>
        <v>0</v>
      </c>
      <c r="BM26" s="46">
        <f>OutputVar!BM26/OutputFixed!BM26</f>
        <v>0</v>
      </c>
      <c r="BN26" s="46">
        <f>OutputVar!BN26/OutputFixed!BN26</f>
        <v>0</v>
      </c>
      <c r="BO26" s="46">
        <f>OutputVar!BO26/OutputFixed!BO26</f>
        <v>0</v>
      </c>
      <c r="BP26" s="46">
        <f>OutputVar!BP26/OutputFixed!BP26</f>
        <v>0</v>
      </c>
      <c r="BQ26" s="46">
        <f>OutputVar!BQ26/OutputFixed!BQ26</f>
        <v>0</v>
      </c>
      <c r="BR26" s="46">
        <f>OutputVar!BR26/OutputFixed!BR26</f>
        <v>0</v>
      </c>
      <c r="BS26" s="45"/>
    </row>
    <row r="27" spans="1:71" x14ac:dyDescent="0.2">
      <c r="A27" s="1"/>
      <c r="B27" s="1"/>
      <c r="C27" s="1" t="s">
        <v>19</v>
      </c>
      <c r="D27" s="1" t="s">
        <v>4</v>
      </c>
      <c r="E27" s="1"/>
      <c r="F27" s="1"/>
      <c r="G27" s="44">
        <f>OutputVar!G27/OutputFixed!G27</f>
        <v>0</v>
      </c>
      <c r="H27" s="44">
        <f>OutputVar!H27/OutputFixed!H27</f>
        <v>2.0202020202019857E-2</v>
      </c>
      <c r="I27" s="44">
        <f>OutputVar!I27/OutputFixed!I27</f>
        <v>0</v>
      </c>
      <c r="J27" s="44">
        <f>OutputVar!J27/OutputFixed!J27</f>
        <v>0</v>
      </c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6">
        <f>OutputVar!W27/OutputFixed!W27</f>
        <v>0</v>
      </c>
      <c r="X27" s="46">
        <f>OutputVar!X27/OutputFixed!X27</f>
        <v>0</v>
      </c>
      <c r="Y27" s="46">
        <f>OutputVar!Y27/OutputFixed!Y27</f>
        <v>0</v>
      </c>
      <c r="Z27" s="46">
        <f>OutputVar!Z27/OutputFixed!Z27</f>
        <v>0</v>
      </c>
      <c r="AA27" s="46">
        <f>OutputVar!AA27/OutputFixed!AA27</f>
        <v>0</v>
      </c>
      <c r="AB27" s="46">
        <f>OutputVar!AB27/OutputFixed!AB27</f>
        <v>0</v>
      </c>
      <c r="AC27" s="46">
        <f>OutputVar!AC27/OutputFixed!AC27</f>
        <v>0</v>
      </c>
      <c r="AD27" s="46">
        <f>OutputVar!AD27/OutputFixed!AD27</f>
        <v>0</v>
      </c>
      <c r="AE27" s="46">
        <f>OutputVar!AE27/OutputFixed!AE27</f>
        <v>0</v>
      </c>
      <c r="AF27" s="46">
        <f>OutputVar!AF27/OutputFixed!AF27</f>
        <v>0</v>
      </c>
      <c r="AG27" s="46">
        <f>OutputVar!AG27/OutputFixed!AG27</f>
        <v>0</v>
      </c>
      <c r="AH27" s="46">
        <f>OutputVar!AH27/OutputFixed!AH27</f>
        <v>0</v>
      </c>
      <c r="AI27" s="46">
        <f>OutputVar!AI27/OutputFixed!AI27</f>
        <v>2.0202020202020086E-2</v>
      </c>
      <c r="AJ27" s="46">
        <f>OutputVar!AJ27/OutputFixed!AJ27</f>
        <v>2.0202020202020086E-2</v>
      </c>
      <c r="AK27" s="46">
        <f>OutputVar!AK27/OutputFixed!AK27</f>
        <v>2.0202020202020086E-2</v>
      </c>
      <c r="AL27" s="46">
        <f>OutputVar!AL27/OutputFixed!AL27</f>
        <v>2.0202020202020086E-2</v>
      </c>
      <c r="AM27" s="46">
        <f>OutputVar!AM27/OutputFixed!AM27</f>
        <v>2.0202020202020086E-2</v>
      </c>
      <c r="AN27" s="46">
        <f>OutputVar!AN27/OutputFixed!AN27</f>
        <v>2.0202020202020086E-2</v>
      </c>
      <c r="AO27" s="46">
        <f>OutputVar!AO27/OutputFixed!AO27</f>
        <v>2.0202020202020086E-2</v>
      </c>
      <c r="AP27" s="46">
        <f>OutputVar!AP27/OutputFixed!AP27</f>
        <v>2.0202020202020086E-2</v>
      </c>
      <c r="AQ27" s="46">
        <f>OutputVar!AQ27/OutputFixed!AQ27</f>
        <v>2.0202020202020086E-2</v>
      </c>
      <c r="AR27" s="46">
        <f>OutputVar!AR27/OutputFixed!AR27</f>
        <v>2.0202020202020086E-2</v>
      </c>
      <c r="AS27" s="46">
        <f>OutputVar!AS27/OutputFixed!AS27</f>
        <v>2.0202020202020086E-2</v>
      </c>
      <c r="AT27" s="46">
        <f>OutputVar!AT27/OutputFixed!AT27</f>
        <v>2.0202020202020086E-2</v>
      </c>
      <c r="AU27" s="46">
        <f>OutputVar!AU27/OutputFixed!AU27</f>
        <v>0</v>
      </c>
      <c r="AV27" s="46">
        <f>OutputVar!AV27/OutputFixed!AV27</f>
        <v>0</v>
      </c>
      <c r="AW27" s="46">
        <f>OutputVar!AW27/OutputFixed!AW27</f>
        <v>0</v>
      </c>
      <c r="AX27" s="46">
        <f>OutputVar!AX27/OutputFixed!AX27</f>
        <v>0</v>
      </c>
      <c r="AY27" s="46">
        <f>OutputVar!AY27/OutputFixed!AY27</f>
        <v>0</v>
      </c>
      <c r="AZ27" s="46">
        <f>OutputVar!AZ27/OutputFixed!AZ27</f>
        <v>0</v>
      </c>
      <c r="BA27" s="46">
        <f>OutputVar!BA27/OutputFixed!BA27</f>
        <v>0</v>
      </c>
      <c r="BB27" s="46">
        <f>OutputVar!BB27/OutputFixed!BB27</f>
        <v>0</v>
      </c>
      <c r="BC27" s="46">
        <f>OutputVar!BC27/OutputFixed!BC27</f>
        <v>0</v>
      </c>
      <c r="BD27" s="46">
        <f>OutputVar!BD27/OutputFixed!BD27</f>
        <v>0</v>
      </c>
      <c r="BE27" s="46">
        <f>OutputVar!BE27/OutputFixed!BE27</f>
        <v>0</v>
      </c>
      <c r="BF27" s="46">
        <f>OutputVar!BF27/OutputFixed!BF27</f>
        <v>0</v>
      </c>
      <c r="BG27" s="46">
        <f>OutputVar!BG27/OutputFixed!BG27</f>
        <v>0</v>
      </c>
      <c r="BH27" s="46">
        <f>OutputVar!BH27/OutputFixed!BH27</f>
        <v>0</v>
      </c>
      <c r="BI27" s="46">
        <f>OutputVar!BI27/OutputFixed!BI27</f>
        <v>0</v>
      </c>
      <c r="BJ27" s="46">
        <f>OutputVar!BJ27/OutputFixed!BJ27</f>
        <v>0</v>
      </c>
      <c r="BK27" s="46">
        <f>OutputVar!BK27/OutputFixed!BK27</f>
        <v>0</v>
      </c>
      <c r="BL27" s="46">
        <f>OutputVar!BL27/OutputFixed!BL27</f>
        <v>0</v>
      </c>
      <c r="BM27" s="46">
        <f>OutputVar!BM27/OutputFixed!BM27</f>
        <v>0</v>
      </c>
      <c r="BN27" s="46">
        <f>OutputVar!BN27/OutputFixed!BN27</f>
        <v>0</v>
      </c>
      <c r="BO27" s="46">
        <f>OutputVar!BO27/OutputFixed!BO27</f>
        <v>0</v>
      </c>
      <c r="BP27" s="46">
        <f>OutputVar!BP27/OutputFixed!BP27</f>
        <v>0</v>
      </c>
      <c r="BQ27" s="46">
        <f>OutputVar!BQ27/OutputFixed!BQ27</f>
        <v>0</v>
      </c>
      <c r="BR27" s="46">
        <f>OutputVar!BR27/OutputFixed!BR27</f>
        <v>0</v>
      </c>
      <c r="BS27" s="45"/>
    </row>
    <row r="28" spans="1:71" x14ac:dyDescent="0.2">
      <c r="A28" s="1"/>
      <c r="B28" s="1"/>
      <c r="C28" s="1" t="s">
        <v>18</v>
      </c>
      <c r="D28" s="1" t="s">
        <v>4</v>
      </c>
      <c r="E28" s="1"/>
      <c r="F28" s="1"/>
      <c r="G28" s="44">
        <f>OutputVar!G28/OutputFixed!G28</f>
        <v>0</v>
      </c>
      <c r="H28" s="44">
        <f>OutputVar!H28/OutputFixed!H28</f>
        <v>2.0202020202020048E-2</v>
      </c>
      <c r="I28" s="44">
        <f>OutputVar!I28/OutputFixed!I28</f>
        <v>0</v>
      </c>
      <c r="J28" s="44">
        <f>OutputVar!J28/OutputFixed!J28</f>
        <v>0</v>
      </c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6">
        <f>OutputVar!W28/OutputFixed!W28</f>
        <v>0</v>
      </c>
      <c r="X28" s="46">
        <f>OutputVar!X28/OutputFixed!X28</f>
        <v>0</v>
      </c>
      <c r="Y28" s="46">
        <f>OutputVar!Y28/OutputFixed!Y28</f>
        <v>0</v>
      </c>
      <c r="Z28" s="46">
        <f>OutputVar!Z28/OutputFixed!Z28</f>
        <v>0</v>
      </c>
      <c r="AA28" s="46">
        <f>OutputVar!AA28/OutputFixed!AA28</f>
        <v>0</v>
      </c>
      <c r="AB28" s="46">
        <f>OutputVar!AB28/OutputFixed!AB28</f>
        <v>0</v>
      </c>
      <c r="AC28" s="46">
        <f>OutputVar!AC28/OutputFixed!AC28</f>
        <v>0</v>
      </c>
      <c r="AD28" s="46">
        <f>OutputVar!AD28/OutputFixed!AD28</f>
        <v>0</v>
      </c>
      <c r="AE28" s="46">
        <f>OutputVar!AE28/OutputFixed!AE28</f>
        <v>0</v>
      </c>
      <c r="AF28" s="46">
        <f>OutputVar!AF28/OutputFixed!AF28</f>
        <v>0</v>
      </c>
      <c r="AG28" s="46">
        <f>OutputVar!AG28/OutputFixed!AG28</f>
        <v>0</v>
      </c>
      <c r="AH28" s="46">
        <f>OutputVar!AH28/OutputFixed!AH28</f>
        <v>0</v>
      </c>
      <c r="AI28" s="46">
        <f>OutputVar!AI28/OutputFixed!AI28</f>
        <v>2.0202020202020086E-2</v>
      </c>
      <c r="AJ28" s="46">
        <f>OutputVar!AJ28/OutputFixed!AJ28</f>
        <v>2.0202020202020086E-2</v>
      </c>
      <c r="AK28" s="46">
        <f>OutputVar!AK28/OutputFixed!AK28</f>
        <v>2.0202020202020086E-2</v>
      </c>
      <c r="AL28" s="46">
        <f>OutputVar!AL28/OutputFixed!AL28</f>
        <v>2.0202020202020086E-2</v>
      </c>
      <c r="AM28" s="46">
        <f>OutputVar!AM28/OutputFixed!AM28</f>
        <v>2.0202020202020086E-2</v>
      </c>
      <c r="AN28" s="46">
        <f>OutputVar!AN28/OutputFixed!AN28</f>
        <v>2.0202020202020086E-2</v>
      </c>
      <c r="AO28" s="46">
        <f>OutputVar!AO28/OutputFixed!AO28</f>
        <v>2.0202020202020086E-2</v>
      </c>
      <c r="AP28" s="46">
        <f>OutputVar!AP28/OutputFixed!AP28</f>
        <v>2.0202020202020086E-2</v>
      </c>
      <c r="AQ28" s="46">
        <f>OutputVar!AQ28/OutputFixed!AQ28</f>
        <v>2.0202020202020086E-2</v>
      </c>
      <c r="AR28" s="46">
        <f>OutputVar!AR28/OutputFixed!AR28</f>
        <v>2.0202020202020086E-2</v>
      </c>
      <c r="AS28" s="46">
        <f>OutputVar!AS28/OutputFixed!AS28</f>
        <v>2.0202020202020086E-2</v>
      </c>
      <c r="AT28" s="46">
        <f>OutputVar!AT28/OutputFixed!AT28</f>
        <v>2.0202020202020086E-2</v>
      </c>
      <c r="AU28" s="46">
        <f>OutputVar!AU28/OutputFixed!AU28</f>
        <v>0</v>
      </c>
      <c r="AV28" s="46">
        <f>OutputVar!AV28/OutputFixed!AV28</f>
        <v>0</v>
      </c>
      <c r="AW28" s="46">
        <f>OutputVar!AW28/OutputFixed!AW28</f>
        <v>0</v>
      </c>
      <c r="AX28" s="46">
        <f>OutputVar!AX28/OutputFixed!AX28</f>
        <v>0</v>
      </c>
      <c r="AY28" s="46">
        <f>OutputVar!AY28/OutputFixed!AY28</f>
        <v>0</v>
      </c>
      <c r="AZ28" s="46">
        <f>OutputVar!AZ28/OutputFixed!AZ28</f>
        <v>0</v>
      </c>
      <c r="BA28" s="46">
        <f>OutputVar!BA28/OutputFixed!BA28</f>
        <v>0</v>
      </c>
      <c r="BB28" s="46">
        <f>OutputVar!BB28/OutputFixed!BB28</f>
        <v>0</v>
      </c>
      <c r="BC28" s="46">
        <f>OutputVar!BC28/OutputFixed!BC28</f>
        <v>0</v>
      </c>
      <c r="BD28" s="46">
        <f>OutputVar!BD28/OutputFixed!BD28</f>
        <v>0</v>
      </c>
      <c r="BE28" s="46">
        <f>OutputVar!BE28/OutputFixed!BE28</f>
        <v>0</v>
      </c>
      <c r="BF28" s="46">
        <f>OutputVar!BF28/OutputFixed!BF28</f>
        <v>0</v>
      </c>
      <c r="BG28" s="46">
        <f>OutputVar!BG28/OutputFixed!BG28</f>
        <v>0</v>
      </c>
      <c r="BH28" s="46">
        <f>OutputVar!BH28/OutputFixed!BH28</f>
        <v>0</v>
      </c>
      <c r="BI28" s="46">
        <f>OutputVar!BI28/OutputFixed!BI28</f>
        <v>0</v>
      </c>
      <c r="BJ28" s="46">
        <f>OutputVar!BJ28/OutputFixed!BJ28</f>
        <v>0</v>
      </c>
      <c r="BK28" s="46">
        <f>OutputVar!BK28/OutputFixed!BK28</f>
        <v>0</v>
      </c>
      <c r="BL28" s="46">
        <f>OutputVar!BL28/OutputFixed!BL28</f>
        <v>0</v>
      </c>
      <c r="BM28" s="46">
        <f>OutputVar!BM28/OutputFixed!BM28</f>
        <v>0</v>
      </c>
      <c r="BN28" s="46">
        <f>OutputVar!BN28/OutputFixed!BN28</f>
        <v>0</v>
      </c>
      <c r="BO28" s="46">
        <f>OutputVar!BO28/OutputFixed!BO28</f>
        <v>0</v>
      </c>
      <c r="BP28" s="46">
        <f>OutputVar!BP28/OutputFixed!BP28</f>
        <v>0</v>
      </c>
      <c r="BQ28" s="46">
        <f>OutputVar!BQ28/OutputFixed!BQ28</f>
        <v>0</v>
      </c>
      <c r="BR28" s="46">
        <f>OutputVar!BR28/OutputFixed!BR28</f>
        <v>0</v>
      </c>
      <c r="BS28" s="45"/>
    </row>
    <row r="29" spans="1:71" x14ac:dyDescent="0.2">
      <c r="A29" s="1"/>
      <c r="B29" s="1"/>
      <c r="C29" s="1" t="s">
        <v>16</v>
      </c>
      <c r="D29" s="1" t="s">
        <v>4</v>
      </c>
      <c r="E29" s="1"/>
      <c r="F29" s="1"/>
      <c r="G29" s="44" t="e">
        <f>OutputVar!G29/OutputFixed!G29</f>
        <v>#DIV/0!</v>
      </c>
      <c r="H29" s="44" t="e">
        <f>OutputVar!H29/OutputFixed!H29</f>
        <v>#DIV/0!</v>
      </c>
      <c r="I29" s="44" t="e">
        <f>OutputVar!I29/OutputFixed!I29</f>
        <v>#DIV/0!</v>
      </c>
      <c r="J29" s="44" t="e">
        <f>OutputVar!J29/OutputFixed!J29</f>
        <v>#DIV/0!</v>
      </c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6" t="e">
        <f>OutputVar!W29/OutputFixed!W29</f>
        <v>#DIV/0!</v>
      </c>
      <c r="X29" s="46" t="e">
        <f>OutputVar!X29/OutputFixed!X29</f>
        <v>#DIV/0!</v>
      </c>
      <c r="Y29" s="46" t="e">
        <f>OutputVar!Y29/OutputFixed!Y29</f>
        <v>#DIV/0!</v>
      </c>
      <c r="Z29" s="46" t="e">
        <f>OutputVar!Z29/OutputFixed!Z29</f>
        <v>#DIV/0!</v>
      </c>
      <c r="AA29" s="46" t="e">
        <f>OutputVar!AA29/OutputFixed!AA29</f>
        <v>#DIV/0!</v>
      </c>
      <c r="AB29" s="46" t="e">
        <f>OutputVar!AB29/OutputFixed!AB29</f>
        <v>#DIV/0!</v>
      </c>
      <c r="AC29" s="46" t="e">
        <f>OutputVar!AC29/OutputFixed!AC29</f>
        <v>#DIV/0!</v>
      </c>
      <c r="AD29" s="46" t="e">
        <f>OutputVar!AD29/OutputFixed!AD29</f>
        <v>#DIV/0!</v>
      </c>
      <c r="AE29" s="46" t="e">
        <f>OutputVar!AE29/OutputFixed!AE29</f>
        <v>#DIV/0!</v>
      </c>
      <c r="AF29" s="46" t="e">
        <f>OutputVar!AF29/OutputFixed!AF29</f>
        <v>#DIV/0!</v>
      </c>
      <c r="AG29" s="46" t="e">
        <f>OutputVar!AG29/OutputFixed!AG29</f>
        <v>#DIV/0!</v>
      </c>
      <c r="AH29" s="46" t="e">
        <f>OutputVar!AH29/OutputFixed!AH29</f>
        <v>#DIV/0!</v>
      </c>
      <c r="AI29" s="46" t="e">
        <f>OutputVar!AI29/OutputFixed!AI29</f>
        <v>#DIV/0!</v>
      </c>
      <c r="AJ29" s="46" t="e">
        <f>OutputVar!AJ29/OutputFixed!AJ29</f>
        <v>#DIV/0!</v>
      </c>
      <c r="AK29" s="46" t="e">
        <f>OutputVar!AK29/OutputFixed!AK29</f>
        <v>#DIV/0!</v>
      </c>
      <c r="AL29" s="46" t="e">
        <f>OutputVar!AL29/OutputFixed!AL29</f>
        <v>#DIV/0!</v>
      </c>
      <c r="AM29" s="46" t="e">
        <f>OutputVar!AM29/OutputFixed!AM29</f>
        <v>#DIV/0!</v>
      </c>
      <c r="AN29" s="46" t="e">
        <f>OutputVar!AN29/OutputFixed!AN29</f>
        <v>#DIV/0!</v>
      </c>
      <c r="AO29" s="46" t="e">
        <f>OutputVar!AO29/OutputFixed!AO29</f>
        <v>#DIV/0!</v>
      </c>
      <c r="AP29" s="46" t="e">
        <f>OutputVar!AP29/OutputFixed!AP29</f>
        <v>#DIV/0!</v>
      </c>
      <c r="AQ29" s="46" t="e">
        <f>OutputVar!AQ29/OutputFixed!AQ29</f>
        <v>#DIV/0!</v>
      </c>
      <c r="AR29" s="46" t="e">
        <f>OutputVar!AR29/OutputFixed!AR29</f>
        <v>#DIV/0!</v>
      </c>
      <c r="AS29" s="46" t="e">
        <f>OutputVar!AS29/OutputFixed!AS29</f>
        <v>#DIV/0!</v>
      </c>
      <c r="AT29" s="46" t="e">
        <f>OutputVar!AT29/OutputFixed!AT29</f>
        <v>#DIV/0!</v>
      </c>
      <c r="AU29" s="46" t="e">
        <f>OutputVar!AU29/OutputFixed!AU29</f>
        <v>#DIV/0!</v>
      </c>
      <c r="AV29" s="46" t="e">
        <f>OutputVar!AV29/OutputFixed!AV29</f>
        <v>#DIV/0!</v>
      </c>
      <c r="AW29" s="46" t="e">
        <f>OutputVar!AW29/OutputFixed!AW29</f>
        <v>#DIV/0!</v>
      </c>
      <c r="AX29" s="46" t="e">
        <f>OutputVar!AX29/OutputFixed!AX29</f>
        <v>#DIV/0!</v>
      </c>
      <c r="AY29" s="46" t="e">
        <f>OutputVar!AY29/OutputFixed!AY29</f>
        <v>#DIV/0!</v>
      </c>
      <c r="AZ29" s="46" t="e">
        <f>OutputVar!AZ29/OutputFixed!AZ29</f>
        <v>#DIV/0!</v>
      </c>
      <c r="BA29" s="46" t="e">
        <f>OutputVar!BA29/OutputFixed!BA29</f>
        <v>#DIV/0!</v>
      </c>
      <c r="BB29" s="46" t="e">
        <f>OutputVar!BB29/OutputFixed!BB29</f>
        <v>#DIV/0!</v>
      </c>
      <c r="BC29" s="46" t="e">
        <f>OutputVar!BC29/OutputFixed!BC29</f>
        <v>#DIV/0!</v>
      </c>
      <c r="BD29" s="46" t="e">
        <f>OutputVar!BD29/OutputFixed!BD29</f>
        <v>#DIV/0!</v>
      </c>
      <c r="BE29" s="46" t="e">
        <f>OutputVar!BE29/OutputFixed!BE29</f>
        <v>#DIV/0!</v>
      </c>
      <c r="BF29" s="46" t="e">
        <f>OutputVar!BF29/OutputFixed!BF29</f>
        <v>#DIV/0!</v>
      </c>
      <c r="BG29" s="46" t="e">
        <f>OutputVar!BG29/OutputFixed!BG29</f>
        <v>#DIV/0!</v>
      </c>
      <c r="BH29" s="46" t="e">
        <f>OutputVar!BH29/OutputFixed!BH29</f>
        <v>#DIV/0!</v>
      </c>
      <c r="BI29" s="46" t="e">
        <f>OutputVar!BI29/OutputFixed!BI29</f>
        <v>#DIV/0!</v>
      </c>
      <c r="BJ29" s="46" t="e">
        <f>OutputVar!BJ29/OutputFixed!BJ29</f>
        <v>#DIV/0!</v>
      </c>
      <c r="BK29" s="46" t="e">
        <f>OutputVar!BK29/OutputFixed!BK29</f>
        <v>#DIV/0!</v>
      </c>
      <c r="BL29" s="46" t="e">
        <f>OutputVar!BL29/OutputFixed!BL29</f>
        <v>#DIV/0!</v>
      </c>
      <c r="BM29" s="46" t="e">
        <f>OutputVar!BM29/OutputFixed!BM29</f>
        <v>#DIV/0!</v>
      </c>
      <c r="BN29" s="46" t="e">
        <f>OutputVar!BN29/OutputFixed!BN29</f>
        <v>#DIV/0!</v>
      </c>
      <c r="BO29" s="46" t="e">
        <f>OutputVar!BO29/OutputFixed!BO29</f>
        <v>#DIV/0!</v>
      </c>
      <c r="BP29" s="46" t="e">
        <f>OutputVar!BP29/OutputFixed!BP29</f>
        <v>#DIV/0!</v>
      </c>
      <c r="BQ29" s="46" t="e">
        <f>OutputVar!BQ29/OutputFixed!BQ29</f>
        <v>#DIV/0!</v>
      </c>
      <c r="BR29" s="46" t="e">
        <f>OutputVar!BR29/OutputFixed!BR29</f>
        <v>#DIV/0!</v>
      </c>
      <c r="BS29" s="45"/>
    </row>
    <row r="30" spans="1:71" x14ac:dyDescent="0.2">
      <c r="A30" s="1"/>
      <c r="B30" s="1"/>
      <c r="C30" s="1" t="s">
        <v>15</v>
      </c>
      <c r="D30" s="1" t="s">
        <v>4</v>
      </c>
      <c r="E30" s="1"/>
      <c r="F30" s="1"/>
      <c r="G30" s="44">
        <f>OutputVar!G30/OutputFixed!G30</f>
        <v>0</v>
      </c>
      <c r="H30" s="44">
        <f>OutputVar!H30/OutputFixed!H30</f>
        <v>0</v>
      </c>
      <c r="I30" s="44">
        <f>OutputVar!I30/OutputFixed!I30</f>
        <v>0</v>
      </c>
      <c r="J30" s="44">
        <f>OutputVar!J30/OutputFixed!J30</f>
        <v>0</v>
      </c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6">
        <f>OutputVar!W30/OutputFixed!W30</f>
        <v>0</v>
      </c>
      <c r="X30" s="46">
        <f>OutputVar!X30/OutputFixed!X30</f>
        <v>0</v>
      </c>
      <c r="Y30" s="46">
        <f>OutputVar!Y30/OutputFixed!Y30</f>
        <v>0</v>
      </c>
      <c r="Z30" s="46">
        <f>OutputVar!Z30/OutputFixed!Z30</f>
        <v>0</v>
      </c>
      <c r="AA30" s="46">
        <f>OutputVar!AA30/OutputFixed!AA30</f>
        <v>0</v>
      </c>
      <c r="AB30" s="46">
        <f>OutputVar!AB30/OutputFixed!AB30</f>
        <v>0</v>
      </c>
      <c r="AC30" s="46">
        <f>OutputVar!AC30/OutputFixed!AC30</f>
        <v>0</v>
      </c>
      <c r="AD30" s="46">
        <f>OutputVar!AD30/OutputFixed!AD30</f>
        <v>0</v>
      </c>
      <c r="AE30" s="46">
        <f>OutputVar!AE30/OutputFixed!AE30</f>
        <v>0</v>
      </c>
      <c r="AF30" s="46">
        <f>OutputVar!AF30/OutputFixed!AF30</f>
        <v>0</v>
      </c>
      <c r="AG30" s="46">
        <f>OutputVar!AG30/OutputFixed!AG30</f>
        <v>0</v>
      </c>
      <c r="AH30" s="46">
        <f>OutputVar!AH30/OutputFixed!AH30</f>
        <v>0</v>
      </c>
      <c r="AI30" s="46">
        <f>OutputVar!AI30/OutputFixed!AI30</f>
        <v>0</v>
      </c>
      <c r="AJ30" s="46">
        <f>OutputVar!AJ30/OutputFixed!AJ30</f>
        <v>0</v>
      </c>
      <c r="AK30" s="46">
        <f>OutputVar!AK30/OutputFixed!AK30</f>
        <v>0</v>
      </c>
      <c r="AL30" s="46">
        <f>OutputVar!AL30/OutputFixed!AL30</f>
        <v>0</v>
      </c>
      <c r="AM30" s="46">
        <f>OutputVar!AM30/OutputFixed!AM30</f>
        <v>0</v>
      </c>
      <c r="AN30" s="46">
        <f>OutputVar!AN30/OutputFixed!AN30</f>
        <v>0</v>
      </c>
      <c r="AO30" s="46">
        <f>OutputVar!AO30/OutputFixed!AO30</f>
        <v>0</v>
      </c>
      <c r="AP30" s="46">
        <f>OutputVar!AP30/OutputFixed!AP30</f>
        <v>0</v>
      </c>
      <c r="AQ30" s="46">
        <f>OutputVar!AQ30/OutputFixed!AQ30</f>
        <v>0</v>
      </c>
      <c r="AR30" s="46">
        <f>OutputVar!AR30/OutputFixed!AR30</f>
        <v>0</v>
      </c>
      <c r="AS30" s="46">
        <f>OutputVar!AS30/OutputFixed!AS30</f>
        <v>0</v>
      </c>
      <c r="AT30" s="46">
        <f>OutputVar!AT30/OutputFixed!AT30</f>
        <v>0</v>
      </c>
      <c r="AU30" s="46">
        <f>OutputVar!AU30/OutputFixed!AU30</f>
        <v>0</v>
      </c>
      <c r="AV30" s="46">
        <f>OutputVar!AV30/OutputFixed!AV30</f>
        <v>0</v>
      </c>
      <c r="AW30" s="46">
        <f>OutputVar!AW30/OutputFixed!AW30</f>
        <v>0</v>
      </c>
      <c r="AX30" s="46">
        <f>OutputVar!AX30/OutputFixed!AX30</f>
        <v>0</v>
      </c>
      <c r="AY30" s="46">
        <f>OutputVar!AY30/OutputFixed!AY30</f>
        <v>0</v>
      </c>
      <c r="AZ30" s="46">
        <f>OutputVar!AZ30/OutputFixed!AZ30</f>
        <v>0</v>
      </c>
      <c r="BA30" s="46">
        <f>OutputVar!BA30/OutputFixed!BA30</f>
        <v>0</v>
      </c>
      <c r="BB30" s="46">
        <f>OutputVar!BB30/OutputFixed!BB30</f>
        <v>0</v>
      </c>
      <c r="BC30" s="46">
        <f>OutputVar!BC30/OutputFixed!BC30</f>
        <v>0</v>
      </c>
      <c r="BD30" s="46">
        <f>OutputVar!BD30/OutputFixed!BD30</f>
        <v>0</v>
      </c>
      <c r="BE30" s="46">
        <f>OutputVar!BE30/OutputFixed!BE30</f>
        <v>0</v>
      </c>
      <c r="BF30" s="46">
        <f>OutputVar!BF30/OutputFixed!BF30</f>
        <v>0</v>
      </c>
      <c r="BG30" s="46">
        <f>OutputVar!BG30/OutputFixed!BG30</f>
        <v>0</v>
      </c>
      <c r="BH30" s="46">
        <f>OutputVar!BH30/OutputFixed!BH30</f>
        <v>0</v>
      </c>
      <c r="BI30" s="46">
        <f>OutputVar!BI30/OutputFixed!BI30</f>
        <v>0</v>
      </c>
      <c r="BJ30" s="46">
        <f>OutputVar!BJ30/OutputFixed!BJ30</f>
        <v>0</v>
      </c>
      <c r="BK30" s="46">
        <f>OutputVar!BK30/OutputFixed!BK30</f>
        <v>0</v>
      </c>
      <c r="BL30" s="46">
        <f>OutputVar!BL30/OutputFixed!BL30</f>
        <v>0</v>
      </c>
      <c r="BM30" s="46">
        <f>OutputVar!BM30/OutputFixed!BM30</f>
        <v>0</v>
      </c>
      <c r="BN30" s="46">
        <f>OutputVar!BN30/OutputFixed!BN30</f>
        <v>0</v>
      </c>
      <c r="BO30" s="46">
        <f>OutputVar!BO30/OutputFixed!BO30</f>
        <v>0</v>
      </c>
      <c r="BP30" s="46">
        <f>OutputVar!BP30/OutputFixed!BP30</f>
        <v>0</v>
      </c>
      <c r="BQ30" s="46">
        <f>OutputVar!BQ30/OutputFixed!BQ30</f>
        <v>0</v>
      </c>
      <c r="BR30" s="46">
        <f>OutputVar!BR30/OutputFixed!BR30</f>
        <v>0</v>
      </c>
      <c r="BS30" s="45"/>
    </row>
    <row r="31" spans="1:71" x14ac:dyDescent="0.2">
      <c r="A31" s="1"/>
      <c r="B31" s="1"/>
      <c r="C31" s="1" t="s">
        <v>77</v>
      </c>
      <c r="D31" s="1" t="s">
        <v>4</v>
      </c>
      <c r="E31" s="1"/>
      <c r="F31" s="1"/>
      <c r="G31" s="44">
        <f>OutputVar!G31/OutputFixed!G31</f>
        <v>0</v>
      </c>
      <c r="H31" s="44">
        <f>OutputVar!H31/OutputFixed!H31</f>
        <v>0</v>
      </c>
      <c r="I31" s="44">
        <f>OutputVar!I31/OutputFixed!I31</f>
        <v>0</v>
      </c>
      <c r="J31" s="44">
        <f>OutputVar!J31/OutputFixed!J31</f>
        <v>0</v>
      </c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6">
        <f>OutputVar!W31/OutputFixed!W31</f>
        <v>0</v>
      </c>
      <c r="X31" s="46">
        <f>OutputVar!X31/OutputFixed!X31</f>
        <v>0</v>
      </c>
      <c r="Y31" s="46">
        <f>OutputVar!Y31/OutputFixed!Y31</f>
        <v>0</v>
      </c>
      <c r="Z31" s="46">
        <f>OutputVar!Z31/OutputFixed!Z31</f>
        <v>0</v>
      </c>
      <c r="AA31" s="46">
        <f>OutputVar!AA31/OutputFixed!AA31</f>
        <v>0</v>
      </c>
      <c r="AB31" s="46">
        <f>OutputVar!AB31/OutputFixed!AB31</f>
        <v>0</v>
      </c>
      <c r="AC31" s="46">
        <f>OutputVar!AC31/OutputFixed!AC31</f>
        <v>0</v>
      </c>
      <c r="AD31" s="46">
        <f>OutputVar!AD31/OutputFixed!AD31</f>
        <v>0</v>
      </c>
      <c r="AE31" s="46">
        <f>OutputVar!AE31/OutputFixed!AE31</f>
        <v>0</v>
      </c>
      <c r="AF31" s="46">
        <f>OutputVar!AF31/OutputFixed!AF31</f>
        <v>0</v>
      </c>
      <c r="AG31" s="46">
        <f>OutputVar!AG31/OutputFixed!AG31</f>
        <v>0</v>
      </c>
      <c r="AH31" s="46">
        <f>OutputVar!AH31/OutputFixed!AH31</f>
        <v>0</v>
      </c>
      <c r="AI31" s="46">
        <f>OutputVar!AI31/OutputFixed!AI31</f>
        <v>0</v>
      </c>
      <c r="AJ31" s="46">
        <f>OutputVar!AJ31/OutputFixed!AJ31</f>
        <v>0</v>
      </c>
      <c r="AK31" s="46">
        <f>OutputVar!AK31/OutputFixed!AK31</f>
        <v>0</v>
      </c>
      <c r="AL31" s="46">
        <f>OutputVar!AL31/OutputFixed!AL31</f>
        <v>0</v>
      </c>
      <c r="AM31" s="46">
        <f>OutputVar!AM31/OutputFixed!AM31</f>
        <v>0</v>
      </c>
      <c r="AN31" s="46">
        <f>OutputVar!AN31/OutputFixed!AN31</f>
        <v>0</v>
      </c>
      <c r="AO31" s="46">
        <f>OutputVar!AO31/OutputFixed!AO31</f>
        <v>0</v>
      </c>
      <c r="AP31" s="46">
        <f>OutputVar!AP31/OutputFixed!AP31</f>
        <v>0</v>
      </c>
      <c r="AQ31" s="46">
        <f>OutputVar!AQ31/OutputFixed!AQ31</f>
        <v>0</v>
      </c>
      <c r="AR31" s="46">
        <f>OutputVar!AR31/OutputFixed!AR31</f>
        <v>0</v>
      </c>
      <c r="AS31" s="46">
        <f>OutputVar!AS31/OutputFixed!AS31</f>
        <v>0</v>
      </c>
      <c r="AT31" s="46">
        <f>OutputVar!AT31/OutputFixed!AT31</f>
        <v>0</v>
      </c>
      <c r="AU31" s="46">
        <f>OutputVar!AU31/OutputFixed!AU31</f>
        <v>0</v>
      </c>
      <c r="AV31" s="46">
        <f>OutputVar!AV31/OutputFixed!AV31</f>
        <v>0</v>
      </c>
      <c r="AW31" s="46">
        <f>OutputVar!AW31/OutputFixed!AW31</f>
        <v>0</v>
      </c>
      <c r="AX31" s="46">
        <f>OutputVar!AX31/OutputFixed!AX31</f>
        <v>0</v>
      </c>
      <c r="AY31" s="46">
        <f>OutputVar!AY31/OutputFixed!AY31</f>
        <v>0</v>
      </c>
      <c r="AZ31" s="46">
        <f>OutputVar!AZ31/OutputFixed!AZ31</f>
        <v>0</v>
      </c>
      <c r="BA31" s="46">
        <f>OutputVar!BA31/OutputFixed!BA31</f>
        <v>0</v>
      </c>
      <c r="BB31" s="46">
        <f>OutputVar!BB31/OutputFixed!BB31</f>
        <v>0</v>
      </c>
      <c r="BC31" s="46">
        <f>OutputVar!BC31/OutputFixed!BC31</f>
        <v>0</v>
      </c>
      <c r="BD31" s="46">
        <f>OutputVar!BD31/OutputFixed!BD31</f>
        <v>0</v>
      </c>
      <c r="BE31" s="46">
        <f>OutputVar!BE31/OutputFixed!BE31</f>
        <v>0</v>
      </c>
      <c r="BF31" s="46">
        <f>OutputVar!BF31/OutputFixed!BF31</f>
        <v>0</v>
      </c>
      <c r="BG31" s="46">
        <f>OutputVar!BG31/OutputFixed!BG31</f>
        <v>0</v>
      </c>
      <c r="BH31" s="46">
        <f>OutputVar!BH31/OutputFixed!BH31</f>
        <v>0</v>
      </c>
      <c r="BI31" s="46">
        <f>OutputVar!BI31/OutputFixed!BI31</f>
        <v>0</v>
      </c>
      <c r="BJ31" s="46">
        <f>OutputVar!BJ31/OutputFixed!BJ31</f>
        <v>0</v>
      </c>
      <c r="BK31" s="46">
        <f>OutputVar!BK31/OutputFixed!BK31</f>
        <v>0</v>
      </c>
      <c r="BL31" s="46">
        <f>OutputVar!BL31/OutputFixed!BL31</f>
        <v>0</v>
      </c>
      <c r="BM31" s="46">
        <f>OutputVar!BM31/OutputFixed!BM31</f>
        <v>0</v>
      </c>
      <c r="BN31" s="46">
        <f>OutputVar!BN31/OutputFixed!BN31</f>
        <v>0</v>
      </c>
      <c r="BO31" s="46">
        <f>OutputVar!BO31/OutputFixed!BO31</f>
        <v>0</v>
      </c>
      <c r="BP31" s="46">
        <f>OutputVar!BP31/OutputFixed!BP31</f>
        <v>0</v>
      </c>
      <c r="BQ31" s="46">
        <f>OutputVar!BQ31/OutputFixed!BQ31</f>
        <v>0</v>
      </c>
      <c r="BR31" s="46">
        <f>OutputVar!BR31/OutputFixed!BR31</f>
        <v>0</v>
      </c>
      <c r="BS31" s="45"/>
    </row>
    <row r="32" spans="1:71" x14ac:dyDescent="0.2">
      <c r="A32" s="1"/>
      <c r="B32" s="1"/>
      <c r="C32" s="27" t="s">
        <v>129</v>
      </c>
      <c r="D32" s="1" t="s">
        <v>4</v>
      </c>
      <c r="E32" s="1"/>
      <c r="F32" s="1"/>
      <c r="G32" s="47">
        <f>OutputVar!G32/OutputFixed!G32</f>
        <v>0</v>
      </c>
      <c r="H32" s="47">
        <f>OutputVar!H32/OutputFixed!H32</f>
        <v>-0.59707770592136133</v>
      </c>
      <c r="I32" s="47">
        <f>OutputVar!I32/OutputFixed!I32</f>
        <v>0</v>
      </c>
      <c r="J32" s="47">
        <f>OutputVar!J32/OutputFixed!J32</f>
        <v>0</v>
      </c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7">
        <f>OutputVar!W32/OutputFixed!W32</f>
        <v>0</v>
      </c>
      <c r="X32" s="47">
        <f>OutputVar!X32/OutputFixed!X32</f>
        <v>0</v>
      </c>
      <c r="Y32" s="47">
        <f>OutputVar!Y32/OutputFixed!Y32</f>
        <v>0</v>
      </c>
      <c r="Z32" s="47">
        <f>OutputVar!Z32/OutputFixed!Z32</f>
        <v>0</v>
      </c>
      <c r="AA32" s="47">
        <f>OutputVar!AA32/OutputFixed!AA32</f>
        <v>0</v>
      </c>
      <c r="AB32" s="47">
        <f>OutputVar!AB32/OutputFixed!AB32</f>
        <v>0</v>
      </c>
      <c r="AC32" s="47">
        <f>OutputVar!AC32/OutputFixed!AC32</f>
        <v>0</v>
      </c>
      <c r="AD32" s="47">
        <f>OutputVar!AD32/OutputFixed!AD32</f>
        <v>0</v>
      </c>
      <c r="AE32" s="47">
        <f>OutputVar!AE32/OutputFixed!AE32</f>
        <v>0</v>
      </c>
      <c r="AF32" s="47">
        <f>OutputVar!AF32/OutputFixed!AF32</f>
        <v>0</v>
      </c>
      <c r="AG32" s="47">
        <f>OutputVar!AG32/OutputFixed!AG32</f>
        <v>0</v>
      </c>
      <c r="AH32" s="47">
        <f>OutputVar!AH32/OutputFixed!AH32</f>
        <v>0</v>
      </c>
      <c r="AI32" s="47">
        <f>OutputVar!AI32/OutputFixed!AI32</f>
        <v>-0.33020970127089944</v>
      </c>
      <c r="AJ32" s="47">
        <f>OutputVar!AJ32/OutputFixed!AJ32</f>
        <v>-0.36272952806163961</v>
      </c>
      <c r="AK32" s="47">
        <f>OutputVar!AK32/OutputFixed!AK32</f>
        <v>-0.40104003114441233</v>
      </c>
      <c r="AL32" s="47">
        <f>OutputVar!AL32/OutputFixed!AL32</f>
        <v>-0.44681574749853614</v>
      </c>
      <c r="AM32" s="47">
        <f>OutputVar!AM32/OutputFixed!AM32</f>
        <v>-0.50244564281983373</v>
      </c>
      <c r="AN32" s="47">
        <f>OutputVar!AN32/OutputFixed!AN32</f>
        <v>-0.57145961967956871</v>
      </c>
      <c r="AO32" s="47">
        <f>OutputVar!AO32/OutputFixed!AO32</f>
        <v>-0.65930200031114938</v>
      </c>
      <c r="AP32" s="47">
        <f>OutputVar!AP32/OutputFixed!AP32</f>
        <v>-0.77483295662574914</v>
      </c>
      <c r="AQ32" s="47">
        <f>OutputVar!AQ32/OutputFixed!AQ32</f>
        <v>-0.93350585524763208</v>
      </c>
      <c r="AR32" s="47">
        <f>OutputVar!AR32/OutputFixed!AR32</f>
        <v>-1.1649017852407593</v>
      </c>
      <c r="AS32" s="47">
        <f>OutputVar!AS32/OutputFixed!AS32</f>
        <v>-1.5336575303427098</v>
      </c>
      <c r="AT32" s="47">
        <f>OutputVar!AT32/OutputFixed!AT32</f>
        <v>-2.2132570763873667</v>
      </c>
      <c r="AU32" s="47">
        <f>OutputVar!AU32/OutputFixed!AU32</f>
        <v>0</v>
      </c>
      <c r="AV32" s="47">
        <f>OutputVar!AV32/OutputFixed!AV32</f>
        <v>0</v>
      </c>
      <c r="AW32" s="47">
        <f>OutputVar!AW32/OutputFixed!AW32</f>
        <v>0</v>
      </c>
      <c r="AX32" s="47">
        <f>OutputVar!AX32/OutputFixed!AX32</f>
        <v>0</v>
      </c>
      <c r="AY32" s="47">
        <f>OutputVar!AY32/OutputFixed!AY32</f>
        <v>0</v>
      </c>
      <c r="AZ32" s="47">
        <f>OutputVar!AZ32/OutputFixed!AZ32</f>
        <v>0</v>
      </c>
      <c r="BA32" s="47">
        <f>OutputVar!BA32/OutputFixed!BA32</f>
        <v>0</v>
      </c>
      <c r="BB32" s="47">
        <f>OutputVar!BB32/OutputFixed!BB32</f>
        <v>0</v>
      </c>
      <c r="BC32" s="47">
        <f>OutputVar!BC32/OutputFixed!BC32</f>
        <v>0</v>
      </c>
      <c r="BD32" s="47">
        <f>OutputVar!BD32/OutputFixed!BD32</f>
        <v>0</v>
      </c>
      <c r="BE32" s="47">
        <f>OutputVar!BE32/OutputFixed!BE32</f>
        <v>0</v>
      </c>
      <c r="BF32" s="47">
        <f>OutputVar!BF32/OutputFixed!BF32</f>
        <v>0</v>
      </c>
      <c r="BG32" s="47">
        <f>OutputVar!BG32/OutputFixed!BG32</f>
        <v>0</v>
      </c>
      <c r="BH32" s="47">
        <f>OutputVar!BH32/OutputFixed!BH32</f>
        <v>0</v>
      </c>
      <c r="BI32" s="47">
        <f>OutputVar!BI32/OutputFixed!BI32</f>
        <v>0</v>
      </c>
      <c r="BJ32" s="47">
        <f>OutputVar!BJ32/OutputFixed!BJ32</f>
        <v>0</v>
      </c>
      <c r="BK32" s="47">
        <f>OutputVar!BK32/OutputFixed!BK32</f>
        <v>0</v>
      </c>
      <c r="BL32" s="47">
        <f>OutputVar!BL32/OutputFixed!BL32</f>
        <v>0</v>
      </c>
      <c r="BM32" s="47">
        <f>OutputVar!BM32/OutputFixed!BM32</f>
        <v>0</v>
      </c>
      <c r="BN32" s="47">
        <f>OutputVar!BN32/OutputFixed!BN32</f>
        <v>0</v>
      </c>
      <c r="BO32" s="47">
        <f>OutputVar!BO32/OutputFixed!BO32</f>
        <v>0</v>
      </c>
      <c r="BP32" s="47">
        <f>OutputVar!BP32/OutputFixed!BP32</f>
        <v>0</v>
      </c>
      <c r="BQ32" s="47">
        <f>OutputVar!BQ32/OutputFixed!BQ32</f>
        <v>0</v>
      </c>
      <c r="BR32" s="47">
        <f>OutputVar!BR32/OutputFixed!BR32</f>
        <v>0</v>
      </c>
      <c r="BS32" s="45"/>
    </row>
    <row r="33" spans="1:71" x14ac:dyDescent="0.2">
      <c r="A33" s="1"/>
      <c r="B33" s="1"/>
      <c r="C33" s="27" t="s">
        <v>128</v>
      </c>
      <c r="D33" s="1" t="s">
        <v>0</v>
      </c>
      <c r="E33" s="1"/>
      <c r="F33" s="1"/>
      <c r="G33" s="48">
        <f>OutputVar!G33/OutputFixed!G33</f>
        <v>0</v>
      </c>
      <c r="H33" s="48">
        <f>OutputVar!H33/OutputFixed!H33</f>
        <v>-0.60505636521004724</v>
      </c>
      <c r="I33" s="48">
        <f>OutputVar!I33/OutputFixed!I33</f>
        <v>0</v>
      </c>
      <c r="J33" s="48">
        <f>OutputVar!J33/OutputFixed!J33</f>
        <v>0</v>
      </c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8">
        <f>OutputVar!W33/OutputFixed!W33</f>
        <v>0</v>
      </c>
      <c r="X33" s="48">
        <f>OutputVar!X33/OutputFixed!X33</f>
        <v>0</v>
      </c>
      <c r="Y33" s="48">
        <f>OutputVar!Y33/OutputFixed!Y33</f>
        <v>0</v>
      </c>
      <c r="Z33" s="48">
        <f>OutputVar!Z33/OutputFixed!Z33</f>
        <v>0</v>
      </c>
      <c r="AA33" s="48">
        <f>OutputVar!AA33/OutputFixed!AA33</f>
        <v>0</v>
      </c>
      <c r="AB33" s="48">
        <f>OutputVar!AB33/OutputFixed!AB33</f>
        <v>0</v>
      </c>
      <c r="AC33" s="48">
        <f>OutputVar!AC33/OutputFixed!AC33</f>
        <v>0</v>
      </c>
      <c r="AD33" s="48">
        <f>OutputVar!AD33/OutputFixed!AD33</f>
        <v>0</v>
      </c>
      <c r="AE33" s="48">
        <f>OutputVar!AE33/OutputFixed!AE33</f>
        <v>0</v>
      </c>
      <c r="AF33" s="48">
        <f>OutputVar!AF33/OutputFixed!AF33</f>
        <v>0</v>
      </c>
      <c r="AG33" s="48">
        <f>OutputVar!AG33/OutputFixed!AG33</f>
        <v>0</v>
      </c>
      <c r="AH33" s="48">
        <f>OutputVar!AH33/OutputFixed!AH33</f>
        <v>0</v>
      </c>
      <c r="AI33" s="48">
        <f>OutputVar!AI33/OutputFixed!AI33</f>
        <v>-0.3434728755031588</v>
      </c>
      <c r="AJ33" s="48">
        <f>OutputVar!AJ33/OutputFixed!AJ33</f>
        <v>-0.3753487453277457</v>
      </c>
      <c r="AK33" s="48">
        <f>OutputVar!AK33/OutputFixed!AK33</f>
        <v>-0.4129006245870972</v>
      </c>
      <c r="AL33" s="48">
        <f>OutputVar!AL33/OutputFixed!AL33</f>
        <v>-0.45776989111242644</v>
      </c>
      <c r="AM33" s="48">
        <f>OutputVar!AM33/OutputFixed!AM33</f>
        <v>-0.51229820434815387</v>
      </c>
      <c r="AN33" s="48">
        <f>OutputVar!AN33/OutputFixed!AN33</f>
        <v>-0.57994556780472573</v>
      </c>
      <c r="AO33" s="48">
        <f>OutputVar!AO33/OutputFixed!AO33</f>
        <v>-0.66604849535449295</v>
      </c>
      <c r="AP33" s="48">
        <f>OutputVar!AP33/OutputFixed!AP33</f>
        <v>-0.77929170995989261</v>
      </c>
      <c r="AQ33" s="48">
        <f>OutputVar!AQ33/OutputFixed!AQ33</f>
        <v>-0.93482257098530275</v>
      </c>
      <c r="AR33" s="48">
        <f>OutputVar!AR33/OutputFixed!AR33</f>
        <v>-1.1616364033548037</v>
      </c>
      <c r="AS33" s="48">
        <f>OutputVar!AS33/OutputFixed!AS33</f>
        <v>-1.5230900544943395</v>
      </c>
      <c r="AT33" s="48">
        <f>OutputVar!AT33/OutputFixed!AT33</f>
        <v>-2.189232183785637</v>
      </c>
      <c r="AU33" s="48">
        <f>OutputVar!AU33/OutputFixed!AU33</f>
        <v>0</v>
      </c>
      <c r="AV33" s="48">
        <f>OutputVar!AV33/OutputFixed!AV33</f>
        <v>0</v>
      </c>
      <c r="AW33" s="48">
        <f>OutputVar!AW33/OutputFixed!AW33</f>
        <v>0</v>
      </c>
      <c r="AX33" s="48">
        <f>OutputVar!AX33/OutputFixed!AX33</f>
        <v>0</v>
      </c>
      <c r="AY33" s="48">
        <f>OutputVar!AY33/OutputFixed!AY33</f>
        <v>0</v>
      </c>
      <c r="AZ33" s="48">
        <f>OutputVar!AZ33/OutputFixed!AZ33</f>
        <v>0</v>
      </c>
      <c r="BA33" s="48">
        <f>OutputVar!BA33/OutputFixed!BA33</f>
        <v>0</v>
      </c>
      <c r="BB33" s="48">
        <f>OutputVar!BB33/OutputFixed!BB33</f>
        <v>0</v>
      </c>
      <c r="BC33" s="48">
        <f>OutputVar!BC33/OutputFixed!BC33</f>
        <v>0</v>
      </c>
      <c r="BD33" s="48">
        <f>OutputVar!BD33/OutputFixed!BD33</f>
        <v>0</v>
      </c>
      <c r="BE33" s="48">
        <f>OutputVar!BE33/OutputFixed!BE33</f>
        <v>0</v>
      </c>
      <c r="BF33" s="48">
        <f>OutputVar!BF33/OutputFixed!BF33</f>
        <v>0</v>
      </c>
      <c r="BG33" s="48">
        <f>OutputVar!BG33/OutputFixed!BG33</f>
        <v>0</v>
      </c>
      <c r="BH33" s="48">
        <f>OutputVar!BH33/OutputFixed!BH33</f>
        <v>0</v>
      </c>
      <c r="BI33" s="48">
        <f>OutputVar!BI33/OutputFixed!BI33</f>
        <v>0</v>
      </c>
      <c r="BJ33" s="48">
        <f>OutputVar!BJ33/OutputFixed!BJ33</f>
        <v>0</v>
      </c>
      <c r="BK33" s="48">
        <f>OutputVar!BK33/OutputFixed!BK33</f>
        <v>0</v>
      </c>
      <c r="BL33" s="48">
        <f>OutputVar!BL33/OutputFixed!BL33</f>
        <v>0</v>
      </c>
      <c r="BM33" s="48">
        <f>OutputVar!BM33/OutputFixed!BM33</f>
        <v>0</v>
      </c>
      <c r="BN33" s="48">
        <f>OutputVar!BN33/OutputFixed!BN33</f>
        <v>0</v>
      </c>
      <c r="BO33" s="48">
        <f>OutputVar!BO33/OutputFixed!BO33</f>
        <v>0</v>
      </c>
      <c r="BP33" s="48">
        <f>OutputVar!BP33/OutputFixed!BP33</f>
        <v>0</v>
      </c>
      <c r="BQ33" s="48">
        <f>OutputVar!BQ33/OutputFixed!BQ33</f>
        <v>0</v>
      </c>
      <c r="BR33" s="48">
        <f>OutputVar!BR33/OutputFixed!BR33</f>
        <v>0</v>
      </c>
      <c r="BS33" s="45"/>
    </row>
    <row r="34" spans="1:71" x14ac:dyDescent="0.2">
      <c r="A34" s="1"/>
      <c r="B34" s="1"/>
      <c r="C34" s="1" t="s">
        <v>127</v>
      </c>
      <c r="D34" s="1" t="s">
        <v>4</v>
      </c>
      <c r="E34" s="1"/>
      <c r="F34" s="1"/>
      <c r="G34" s="44" t="e">
        <f>OutputVar!G34/OutputFixed!G34</f>
        <v>#DIV/0!</v>
      </c>
      <c r="H34" s="44" t="e">
        <f>OutputVar!H34/OutputFixed!H34</f>
        <v>#DIV/0!</v>
      </c>
      <c r="I34" s="44" t="e">
        <f>OutputVar!I34/OutputFixed!I34</f>
        <v>#DIV/0!</v>
      </c>
      <c r="J34" s="44" t="e">
        <f>OutputVar!J34/OutputFixed!J34</f>
        <v>#DIV/0!</v>
      </c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6" t="e">
        <f>OutputVar!W34/OutputFixed!W34</f>
        <v>#DIV/0!</v>
      </c>
      <c r="X34" s="46" t="e">
        <f>OutputVar!X34/OutputFixed!X34</f>
        <v>#DIV/0!</v>
      </c>
      <c r="Y34" s="46" t="e">
        <f>OutputVar!Y34/OutputFixed!Y34</f>
        <v>#DIV/0!</v>
      </c>
      <c r="Z34" s="46" t="e">
        <f>OutputVar!Z34/OutputFixed!Z34</f>
        <v>#DIV/0!</v>
      </c>
      <c r="AA34" s="46" t="e">
        <f>OutputVar!AA34/OutputFixed!AA34</f>
        <v>#DIV/0!</v>
      </c>
      <c r="AB34" s="46" t="e">
        <f>OutputVar!AB34/OutputFixed!AB34</f>
        <v>#DIV/0!</v>
      </c>
      <c r="AC34" s="46" t="e">
        <f>OutputVar!AC34/OutputFixed!AC34</f>
        <v>#DIV/0!</v>
      </c>
      <c r="AD34" s="46" t="e">
        <f>OutputVar!AD34/OutputFixed!AD34</f>
        <v>#DIV/0!</v>
      </c>
      <c r="AE34" s="46" t="e">
        <f>OutputVar!AE34/OutputFixed!AE34</f>
        <v>#DIV/0!</v>
      </c>
      <c r="AF34" s="46" t="e">
        <f>OutputVar!AF34/OutputFixed!AF34</f>
        <v>#DIV/0!</v>
      </c>
      <c r="AG34" s="46" t="e">
        <f>OutputVar!AG34/OutputFixed!AG34</f>
        <v>#DIV/0!</v>
      </c>
      <c r="AH34" s="46" t="e">
        <f>OutputVar!AH34/OutputFixed!AH34</f>
        <v>#DIV/0!</v>
      </c>
      <c r="AI34" s="46" t="e">
        <f>OutputVar!AI34/OutputFixed!AI34</f>
        <v>#DIV/0!</v>
      </c>
      <c r="AJ34" s="46" t="e">
        <f>OutputVar!AJ34/OutputFixed!AJ34</f>
        <v>#DIV/0!</v>
      </c>
      <c r="AK34" s="46" t="e">
        <f>OutputVar!AK34/OutputFixed!AK34</f>
        <v>#DIV/0!</v>
      </c>
      <c r="AL34" s="46" t="e">
        <f>OutputVar!AL34/OutputFixed!AL34</f>
        <v>#DIV/0!</v>
      </c>
      <c r="AM34" s="46" t="e">
        <f>OutputVar!AM34/OutputFixed!AM34</f>
        <v>#DIV/0!</v>
      </c>
      <c r="AN34" s="46" t="e">
        <f>OutputVar!AN34/OutputFixed!AN34</f>
        <v>#DIV/0!</v>
      </c>
      <c r="AO34" s="46" t="e">
        <f>OutputVar!AO34/OutputFixed!AO34</f>
        <v>#DIV/0!</v>
      </c>
      <c r="AP34" s="46" t="e">
        <f>OutputVar!AP34/OutputFixed!AP34</f>
        <v>#DIV/0!</v>
      </c>
      <c r="AQ34" s="46" t="e">
        <f>OutputVar!AQ34/OutputFixed!AQ34</f>
        <v>#DIV/0!</v>
      </c>
      <c r="AR34" s="46" t="e">
        <f>OutputVar!AR34/OutputFixed!AR34</f>
        <v>#DIV/0!</v>
      </c>
      <c r="AS34" s="46" t="e">
        <f>OutputVar!AS34/OutputFixed!AS34</f>
        <v>#DIV/0!</v>
      </c>
      <c r="AT34" s="46" t="e">
        <f>OutputVar!AT34/OutputFixed!AT34</f>
        <v>#DIV/0!</v>
      </c>
      <c r="AU34" s="46" t="e">
        <f>OutputVar!AU34/OutputFixed!AU34</f>
        <v>#DIV/0!</v>
      </c>
      <c r="AV34" s="46" t="e">
        <f>OutputVar!AV34/OutputFixed!AV34</f>
        <v>#DIV/0!</v>
      </c>
      <c r="AW34" s="46" t="e">
        <f>OutputVar!AW34/OutputFixed!AW34</f>
        <v>#DIV/0!</v>
      </c>
      <c r="AX34" s="46" t="e">
        <f>OutputVar!AX34/OutputFixed!AX34</f>
        <v>#DIV/0!</v>
      </c>
      <c r="AY34" s="46" t="e">
        <f>OutputVar!AY34/OutputFixed!AY34</f>
        <v>#DIV/0!</v>
      </c>
      <c r="AZ34" s="46" t="e">
        <f>OutputVar!AZ34/OutputFixed!AZ34</f>
        <v>#DIV/0!</v>
      </c>
      <c r="BA34" s="46" t="e">
        <f>OutputVar!BA34/OutputFixed!BA34</f>
        <v>#DIV/0!</v>
      </c>
      <c r="BB34" s="46" t="e">
        <f>OutputVar!BB34/OutputFixed!BB34</f>
        <v>#DIV/0!</v>
      </c>
      <c r="BC34" s="46" t="e">
        <f>OutputVar!BC34/OutputFixed!BC34</f>
        <v>#DIV/0!</v>
      </c>
      <c r="BD34" s="46" t="e">
        <f>OutputVar!BD34/OutputFixed!BD34</f>
        <v>#DIV/0!</v>
      </c>
      <c r="BE34" s="46" t="e">
        <f>OutputVar!BE34/OutputFixed!BE34</f>
        <v>#DIV/0!</v>
      </c>
      <c r="BF34" s="46" t="e">
        <f>OutputVar!BF34/OutputFixed!BF34</f>
        <v>#DIV/0!</v>
      </c>
      <c r="BG34" s="46" t="e">
        <f>OutputVar!BG34/OutputFixed!BG34</f>
        <v>#DIV/0!</v>
      </c>
      <c r="BH34" s="46" t="e">
        <f>OutputVar!BH34/OutputFixed!BH34</f>
        <v>#DIV/0!</v>
      </c>
      <c r="BI34" s="46" t="e">
        <f>OutputVar!BI34/OutputFixed!BI34</f>
        <v>#DIV/0!</v>
      </c>
      <c r="BJ34" s="46" t="e">
        <f>OutputVar!BJ34/OutputFixed!BJ34</f>
        <v>#DIV/0!</v>
      </c>
      <c r="BK34" s="46" t="e">
        <f>OutputVar!BK34/OutputFixed!BK34</f>
        <v>#DIV/0!</v>
      </c>
      <c r="BL34" s="46" t="e">
        <f>OutputVar!BL34/OutputFixed!BL34</f>
        <v>#DIV/0!</v>
      </c>
      <c r="BM34" s="46" t="e">
        <f>OutputVar!BM34/OutputFixed!BM34</f>
        <v>#DIV/0!</v>
      </c>
      <c r="BN34" s="46" t="e">
        <f>OutputVar!BN34/OutputFixed!BN34</f>
        <v>#DIV/0!</v>
      </c>
      <c r="BO34" s="46" t="e">
        <f>OutputVar!BO34/OutputFixed!BO34</f>
        <v>#DIV/0!</v>
      </c>
      <c r="BP34" s="46" t="e">
        <f>OutputVar!BP34/OutputFixed!BP34</f>
        <v>#DIV/0!</v>
      </c>
      <c r="BQ34" s="46" t="e">
        <f>OutputVar!BQ34/OutputFixed!BQ34</f>
        <v>#DIV/0!</v>
      </c>
      <c r="BR34" s="46" t="e">
        <f>OutputVar!BR34/OutputFixed!BR34</f>
        <v>#DIV/0!</v>
      </c>
      <c r="BS34" s="45"/>
    </row>
    <row r="35" spans="1:71" x14ac:dyDescent="0.2">
      <c r="A35" s="1"/>
      <c r="B35" s="1"/>
      <c r="C35" s="27" t="s">
        <v>58</v>
      </c>
      <c r="D35" s="1" t="s">
        <v>4</v>
      </c>
      <c r="E35" s="1"/>
      <c r="F35" s="1"/>
      <c r="G35" s="47">
        <f>OutputVar!G35/OutputFixed!G35</f>
        <v>0</v>
      </c>
      <c r="H35" s="47">
        <f>OutputVar!H35/OutputFixed!H35</f>
        <v>-0.59707770592136133</v>
      </c>
      <c r="I35" s="47">
        <f>OutputVar!I35/OutputFixed!I35</f>
        <v>0</v>
      </c>
      <c r="J35" s="47">
        <f>OutputVar!J35/OutputFixed!J35</f>
        <v>0</v>
      </c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7">
        <f>OutputVar!W35/OutputFixed!W35</f>
        <v>0</v>
      </c>
      <c r="X35" s="47">
        <f>OutputVar!X35/OutputFixed!X35</f>
        <v>0</v>
      </c>
      <c r="Y35" s="47">
        <f>OutputVar!Y35/OutputFixed!Y35</f>
        <v>0</v>
      </c>
      <c r="Z35" s="47">
        <f>OutputVar!Z35/OutputFixed!Z35</f>
        <v>0</v>
      </c>
      <c r="AA35" s="47">
        <f>OutputVar!AA35/OutputFixed!AA35</f>
        <v>0</v>
      </c>
      <c r="AB35" s="47">
        <f>OutputVar!AB35/OutputFixed!AB35</f>
        <v>0</v>
      </c>
      <c r="AC35" s="47">
        <f>OutputVar!AC35/OutputFixed!AC35</f>
        <v>0</v>
      </c>
      <c r="AD35" s="47">
        <f>OutputVar!AD35/OutputFixed!AD35</f>
        <v>0</v>
      </c>
      <c r="AE35" s="47">
        <f>OutputVar!AE35/OutputFixed!AE35</f>
        <v>0</v>
      </c>
      <c r="AF35" s="47">
        <f>OutputVar!AF35/OutputFixed!AF35</f>
        <v>0</v>
      </c>
      <c r="AG35" s="47">
        <f>OutputVar!AG35/OutputFixed!AG35</f>
        <v>0</v>
      </c>
      <c r="AH35" s="47">
        <f>OutputVar!AH35/OutputFixed!AH35</f>
        <v>0</v>
      </c>
      <c r="AI35" s="47">
        <f>OutputVar!AI35/OutputFixed!AI35</f>
        <v>-0.33020970127089944</v>
      </c>
      <c r="AJ35" s="47">
        <f>OutputVar!AJ35/OutputFixed!AJ35</f>
        <v>-0.36272952806163961</v>
      </c>
      <c r="AK35" s="47">
        <f>OutputVar!AK35/OutputFixed!AK35</f>
        <v>-0.40104003114441233</v>
      </c>
      <c r="AL35" s="47">
        <f>OutputVar!AL35/OutputFixed!AL35</f>
        <v>-0.44681574749853614</v>
      </c>
      <c r="AM35" s="47">
        <f>OutputVar!AM35/OutputFixed!AM35</f>
        <v>-0.50244564281983373</v>
      </c>
      <c r="AN35" s="47">
        <f>OutputVar!AN35/OutputFixed!AN35</f>
        <v>-0.57145961967956871</v>
      </c>
      <c r="AO35" s="47">
        <f>OutputVar!AO35/OutputFixed!AO35</f>
        <v>-0.65930200031114938</v>
      </c>
      <c r="AP35" s="47">
        <f>OutputVar!AP35/OutputFixed!AP35</f>
        <v>-0.77483295662574914</v>
      </c>
      <c r="AQ35" s="47">
        <f>OutputVar!AQ35/OutputFixed!AQ35</f>
        <v>-0.93350585524763208</v>
      </c>
      <c r="AR35" s="47">
        <f>OutputVar!AR35/OutputFixed!AR35</f>
        <v>-1.1649017852407593</v>
      </c>
      <c r="AS35" s="47">
        <f>OutputVar!AS35/OutputFixed!AS35</f>
        <v>-1.5336575303427098</v>
      </c>
      <c r="AT35" s="47">
        <f>OutputVar!AT35/OutputFixed!AT35</f>
        <v>-2.2132570763873667</v>
      </c>
      <c r="AU35" s="47">
        <f>OutputVar!AU35/OutputFixed!AU35</f>
        <v>0</v>
      </c>
      <c r="AV35" s="47">
        <f>OutputVar!AV35/OutputFixed!AV35</f>
        <v>0</v>
      </c>
      <c r="AW35" s="47">
        <f>OutputVar!AW35/OutputFixed!AW35</f>
        <v>0</v>
      </c>
      <c r="AX35" s="47">
        <f>OutputVar!AX35/OutputFixed!AX35</f>
        <v>0</v>
      </c>
      <c r="AY35" s="47">
        <f>OutputVar!AY35/OutputFixed!AY35</f>
        <v>0</v>
      </c>
      <c r="AZ35" s="47">
        <f>OutputVar!AZ35/OutputFixed!AZ35</f>
        <v>0</v>
      </c>
      <c r="BA35" s="47">
        <f>OutputVar!BA35/OutputFixed!BA35</f>
        <v>0</v>
      </c>
      <c r="BB35" s="47">
        <f>OutputVar!BB35/OutputFixed!BB35</f>
        <v>0</v>
      </c>
      <c r="BC35" s="47">
        <f>OutputVar!BC35/OutputFixed!BC35</f>
        <v>0</v>
      </c>
      <c r="BD35" s="47">
        <f>OutputVar!BD35/OutputFixed!BD35</f>
        <v>0</v>
      </c>
      <c r="BE35" s="47">
        <f>OutputVar!BE35/OutputFixed!BE35</f>
        <v>0</v>
      </c>
      <c r="BF35" s="47">
        <f>OutputVar!BF35/OutputFixed!BF35</f>
        <v>0</v>
      </c>
      <c r="BG35" s="47">
        <f>OutputVar!BG35/OutputFixed!BG35</f>
        <v>0</v>
      </c>
      <c r="BH35" s="47">
        <f>OutputVar!BH35/OutputFixed!BH35</f>
        <v>0</v>
      </c>
      <c r="BI35" s="47">
        <f>OutputVar!BI35/OutputFixed!BI35</f>
        <v>0</v>
      </c>
      <c r="BJ35" s="47">
        <f>OutputVar!BJ35/OutputFixed!BJ35</f>
        <v>0</v>
      </c>
      <c r="BK35" s="47">
        <f>OutputVar!BK35/OutputFixed!BK35</f>
        <v>0</v>
      </c>
      <c r="BL35" s="47">
        <f>OutputVar!BL35/OutputFixed!BL35</f>
        <v>0</v>
      </c>
      <c r="BM35" s="47">
        <f>OutputVar!BM35/OutputFixed!BM35</f>
        <v>0</v>
      </c>
      <c r="BN35" s="47">
        <f>OutputVar!BN35/OutputFixed!BN35</f>
        <v>0</v>
      </c>
      <c r="BO35" s="47">
        <f>OutputVar!BO35/OutputFixed!BO35</f>
        <v>0</v>
      </c>
      <c r="BP35" s="47">
        <f>OutputVar!BP35/OutputFixed!BP35</f>
        <v>0</v>
      </c>
      <c r="BQ35" s="47">
        <f>OutputVar!BQ35/OutputFixed!BQ35</f>
        <v>0</v>
      </c>
      <c r="BR35" s="47">
        <f>OutputVar!BR35/OutputFixed!BR35</f>
        <v>0</v>
      </c>
      <c r="BS35" s="45"/>
    </row>
    <row r="36" spans="1:71" x14ac:dyDescent="0.2">
      <c r="A36" s="1"/>
      <c r="B36" s="1"/>
      <c r="C36" s="1" t="s">
        <v>59</v>
      </c>
      <c r="D36" s="1" t="s">
        <v>4</v>
      </c>
      <c r="E36" s="1"/>
      <c r="F36" s="1"/>
      <c r="G36" s="44">
        <f>OutputVar!G36/OutputFixed!G36</f>
        <v>0</v>
      </c>
      <c r="H36" s="44">
        <f>OutputVar!H36/OutputFixed!H36</f>
        <v>-0.59707770592136122</v>
      </c>
      <c r="I36" s="44">
        <f>OutputVar!I36/OutputFixed!I36</f>
        <v>0</v>
      </c>
      <c r="J36" s="44">
        <f>OutputVar!J36/OutputFixed!J36</f>
        <v>0</v>
      </c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6">
        <f>OutputVar!W36/OutputFixed!W36</f>
        <v>0</v>
      </c>
      <c r="X36" s="46">
        <f>OutputVar!X36/OutputFixed!X36</f>
        <v>0</v>
      </c>
      <c r="Y36" s="46">
        <f>OutputVar!Y36/OutputFixed!Y36</f>
        <v>0</v>
      </c>
      <c r="Z36" s="46">
        <f>OutputVar!Z36/OutputFixed!Z36</f>
        <v>0</v>
      </c>
      <c r="AA36" s="46">
        <f>OutputVar!AA36/OutputFixed!AA36</f>
        <v>0</v>
      </c>
      <c r="AB36" s="46">
        <f>OutputVar!AB36/OutputFixed!AB36</f>
        <v>0</v>
      </c>
      <c r="AC36" s="46">
        <f>OutputVar!AC36/OutputFixed!AC36</f>
        <v>0</v>
      </c>
      <c r="AD36" s="46">
        <f>OutputVar!AD36/OutputFixed!AD36</f>
        <v>0</v>
      </c>
      <c r="AE36" s="46">
        <f>OutputVar!AE36/OutputFixed!AE36</f>
        <v>0</v>
      </c>
      <c r="AF36" s="46">
        <f>OutputVar!AF36/OutputFixed!AF36</f>
        <v>0</v>
      </c>
      <c r="AG36" s="46">
        <f>OutputVar!AG36/OutputFixed!AG36</f>
        <v>0</v>
      </c>
      <c r="AH36" s="46">
        <f>OutputVar!AH36/OutputFixed!AH36</f>
        <v>0</v>
      </c>
      <c r="AI36" s="46">
        <f>OutputVar!AI36/OutputFixed!AI36</f>
        <v>-0.33020970127089672</v>
      </c>
      <c r="AJ36" s="46">
        <f>OutputVar!AJ36/OutputFixed!AJ36</f>
        <v>-0.36272952806163672</v>
      </c>
      <c r="AK36" s="46">
        <f>OutputVar!AK36/OutputFixed!AK36</f>
        <v>-0.40104003114440923</v>
      </c>
      <c r="AL36" s="46">
        <f>OutputVar!AL36/OutputFixed!AL36</f>
        <v>-0.44681574749853259</v>
      </c>
      <c r="AM36" s="46">
        <f>OutputVar!AM36/OutputFixed!AM36</f>
        <v>-0.50244564281982984</v>
      </c>
      <c r="AN36" s="46">
        <f>OutputVar!AN36/OutputFixed!AN36</f>
        <v>-0.57145961967956427</v>
      </c>
      <c r="AO36" s="46">
        <f>OutputVar!AO36/OutputFixed!AO36</f>
        <v>-0.65930200031114417</v>
      </c>
      <c r="AP36" s="46">
        <f>OutputVar!AP36/OutputFixed!AP36</f>
        <v>-0.77483295662574292</v>
      </c>
      <c r="AQ36" s="46">
        <f>OutputVar!AQ36/OutputFixed!AQ36</f>
        <v>-0.93350585524762475</v>
      </c>
      <c r="AR36" s="46">
        <f>OutputVar!AR36/OutputFixed!AR36</f>
        <v>-1.1649017852407502</v>
      </c>
      <c r="AS36" s="46">
        <f>OutputVar!AS36/OutputFixed!AS36</f>
        <v>-1.5336575303426978</v>
      </c>
      <c r="AT36" s="46">
        <f>OutputVar!AT36/OutputFixed!AT36</f>
        <v>-2.2132570763873494</v>
      </c>
      <c r="AU36" s="46">
        <f>OutputVar!AU36/OutputFixed!AU36</f>
        <v>0</v>
      </c>
      <c r="AV36" s="46">
        <f>OutputVar!AV36/OutputFixed!AV36</f>
        <v>0</v>
      </c>
      <c r="AW36" s="46">
        <f>OutputVar!AW36/OutputFixed!AW36</f>
        <v>0</v>
      </c>
      <c r="AX36" s="46">
        <f>OutputVar!AX36/OutputFixed!AX36</f>
        <v>0</v>
      </c>
      <c r="AY36" s="46">
        <f>OutputVar!AY36/OutputFixed!AY36</f>
        <v>0</v>
      </c>
      <c r="AZ36" s="46">
        <f>OutputVar!AZ36/OutputFixed!AZ36</f>
        <v>0</v>
      </c>
      <c r="BA36" s="46">
        <f>OutputVar!BA36/OutputFixed!BA36</f>
        <v>0</v>
      </c>
      <c r="BB36" s="46">
        <f>OutputVar!BB36/OutputFixed!BB36</f>
        <v>0</v>
      </c>
      <c r="BC36" s="46">
        <f>OutputVar!BC36/OutputFixed!BC36</f>
        <v>0</v>
      </c>
      <c r="BD36" s="46">
        <f>OutputVar!BD36/OutputFixed!BD36</f>
        <v>0</v>
      </c>
      <c r="BE36" s="46">
        <f>OutputVar!BE36/OutputFixed!BE36</f>
        <v>0</v>
      </c>
      <c r="BF36" s="46">
        <f>OutputVar!BF36/OutputFixed!BF36</f>
        <v>0</v>
      </c>
      <c r="BG36" s="46">
        <f>OutputVar!BG36/OutputFixed!BG36</f>
        <v>0</v>
      </c>
      <c r="BH36" s="46">
        <f>OutputVar!BH36/OutputFixed!BH36</f>
        <v>0</v>
      </c>
      <c r="BI36" s="46">
        <f>OutputVar!BI36/OutputFixed!BI36</f>
        <v>0</v>
      </c>
      <c r="BJ36" s="46">
        <f>OutputVar!BJ36/OutputFixed!BJ36</f>
        <v>0</v>
      </c>
      <c r="BK36" s="46">
        <f>OutputVar!BK36/OutputFixed!BK36</f>
        <v>0</v>
      </c>
      <c r="BL36" s="46">
        <f>OutputVar!BL36/OutputFixed!BL36</f>
        <v>0</v>
      </c>
      <c r="BM36" s="46">
        <f>OutputVar!BM36/OutputFixed!BM36</f>
        <v>0</v>
      </c>
      <c r="BN36" s="46">
        <f>OutputVar!BN36/OutputFixed!BN36</f>
        <v>0</v>
      </c>
      <c r="BO36" s="46">
        <f>OutputVar!BO36/OutputFixed!BO36</f>
        <v>0</v>
      </c>
      <c r="BP36" s="46">
        <f>OutputVar!BP36/OutputFixed!BP36</f>
        <v>0</v>
      </c>
      <c r="BQ36" s="46">
        <f>OutputVar!BQ36/OutputFixed!BQ36</f>
        <v>0</v>
      </c>
      <c r="BR36" s="46">
        <f>OutputVar!BR36/OutputFixed!BR36</f>
        <v>0</v>
      </c>
      <c r="BS36" s="45"/>
    </row>
    <row r="37" spans="1:71" x14ac:dyDescent="0.2">
      <c r="A37" s="1"/>
      <c r="B37" s="1"/>
      <c r="C37" s="27" t="s">
        <v>126</v>
      </c>
      <c r="D37" s="1" t="s">
        <v>4</v>
      </c>
      <c r="E37" s="1"/>
      <c r="F37" s="1"/>
      <c r="G37" s="47">
        <f>OutputVar!G37/OutputFixed!G37</f>
        <v>0</v>
      </c>
      <c r="H37" s="47">
        <f>OutputVar!H37/OutputFixed!H37</f>
        <v>-0.59707770592136133</v>
      </c>
      <c r="I37" s="47">
        <f>OutputVar!I37/OutputFixed!I37</f>
        <v>0</v>
      </c>
      <c r="J37" s="47">
        <f>OutputVar!J37/OutputFixed!J37</f>
        <v>0</v>
      </c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7">
        <f>OutputVar!W37/OutputFixed!W37</f>
        <v>0</v>
      </c>
      <c r="X37" s="47">
        <f>OutputVar!X37/OutputFixed!X37</f>
        <v>0</v>
      </c>
      <c r="Y37" s="47">
        <f>OutputVar!Y37/OutputFixed!Y37</f>
        <v>0</v>
      </c>
      <c r="Z37" s="47">
        <f>OutputVar!Z37/OutputFixed!Z37</f>
        <v>0</v>
      </c>
      <c r="AA37" s="47">
        <f>OutputVar!AA37/OutputFixed!AA37</f>
        <v>0</v>
      </c>
      <c r="AB37" s="47">
        <f>OutputVar!AB37/OutputFixed!AB37</f>
        <v>0</v>
      </c>
      <c r="AC37" s="47">
        <f>OutputVar!AC37/OutputFixed!AC37</f>
        <v>0</v>
      </c>
      <c r="AD37" s="47">
        <f>OutputVar!AD37/OutputFixed!AD37</f>
        <v>0</v>
      </c>
      <c r="AE37" s="47">
        <f>OutputVar!AE37/OutputFixed!AE37</f>
        <v>0</v>
      </c>
      <c r="AF37" s="47">
        <f>OutputVar!AF37/OutputFixed!AF37</f>
        <v>0</v>
      </c>
      <c r="AG37" s="47">
        <f>OutputVar!AG37/OutputFixed!AG37</f>
        <v>0</v>
      </c>
      <c r="AH37" s="47">
        <f>OutputVar!AH37/OutputFixed!AH37</f>
        <v>0</v>
      </c>
      <c r="AI37" s="47">
        <f>OutputVar!AI37/OutputFixed!AI37</f>
        <v>-0.3302097012709001</v>
      </c>
      <c r="AJ37" s="47">
        <f>OutputVar!AJ37/OutputFixed!AJ37</f>
        <v>-0.36272952806164022</v>
      </c>
      <c r="AK37" s="47">
        <f>OutputVar!AK37/OutputFixed!AK37</f>
        <v>-0.401040031144413</v>
      </c>
      <c r="AL37" s="47">
        <f>OutputVar!AL37/OutputFixed!AL37</f>
        <v>-0.44681574749853697</v>
      </c>
      <c r="AM37" s="47">
        <f>OutputVar!AM37/OutputFixed!AM37</f>
        <v>-0.50244564281983473</v>
      </c>
      <c r="AN37" s="47">
        <f>OutputVar!AN37/OutputFixed!AN37</f>
        <v>-0.57145961967956971</v>
      </c>
      <c r="AO37" s="47">
        <f>OutputVar!AO37/OutputFixed!AO37</f>
        <v>-0.6593020003111506</v>
      </c>
      <c r="AP37" s="47">
        <f>OutputVar!AP37/OutputFixed!AP37</f>
        <v>-0.77483295662575058</v>
      </c>
      <c r="AQ37" s="47">
        <f>OutputVar!AQ37/OutputFixed!AQ37</f>
        <v>-0.93350585524763385</v>
      </c>
      <c r="AR37" s="47">
        <f>OutputVar!AR37/OutputFixed!AR37</f>
        <v>-1.1649017852407615</v>
      </c>
      <c r="AS37" s="47">
        <f>OutputVar!AS37/OutputFixed!AS37</f>
        <v>-1.5336575303427127</v>
      </c>
      <c r="AT37" s="47">
        <f>OutputVar!AT37/OutputFixed!AT37</f>
        <v>-2.2132570763873711</v>
      </c>
      <c r="AU37" s="47">
        <f>OutputVar!AU37/OutputFixed!AU37</f>
        <v>0</v>
      </c>
      <c r="AV37" s="47">
        <f>OutputVar!AV37/OutputFixed!AV37</f>
        <v>0</v>
      </c>
      <c r="AW37" s="47">
        <f>OutputVar!AW37/OutputFixed!AW37</f>
        <v>0</v>
      </c>
      <c r="AX37" s="47">
        <f>OutputVar!AX37/OutputFixed!AX37</f>
        <v>0</v>
      </c>
      <c r="AY37" s="47">
        <f>OutputVar!AY37/OutputFixed!AY37</f>
        <v>0</v>
      </c>
      <c r="AZ37" s="47">
        <f>OutputVar!AZ37/OutputFixed!AZ37</f>
        <v>0</v>
      </c>
      <c r="BA37" s="47">
        <f>OutputVar!BA37/OutputFixed!BA37</f>
        <v>0</v>
      </c>
      <c r="BB37" s="47">
        <f>OutputVar!BB37/OutputFixed!BB37</f>
        <v>0</v>
      </c>
      <c r="BC37" s="47">
        <f>OutputVar!BC37/OutputFixed!BC37</f>
        <v>0</v>
      </c>
      <c r="BD37" s="47">
        <f>OutputVar!BD37/OutputFixed!BD37</f>
        <v>0</v>
      </c>
      <c r="BE37" s="47">
        <f>OutputVar!BE37/OutputFixed!BE37</f>
        <v>0</v>
      </c>
      <c r="BF37" s="47">
        <f>OutputVar!BF37/OutputFixed!BF37</f>
        <v>0</v>
      </c>
      <c r="BG37" s="47">
        <f>OutputVar!BG37/OutputFixed!BG37</f>
        <v>0</v>
      </c>
      <c r="BH37" s="47">
        <f>OutputVar!BH37/OutputFixed!BH37</f>
        <v>0</v>
      </c>
      <c r="BI37" s="47">
        <f>OutputVar!BI37/OutputFixed!BI37</f>
        <v>0</v>
      </c>
      <c r="BJ37" s="47">
        <f>OutputVar!BJ37/OutputFixed!BJ37</f>
        <v>0</v>
      </c>
      <c r="BK37" s="47">
        <f>OutputVar!BK37/OutputFixed!BK37</f>
        <v>0</v>
      </c>
      <c r="BL37" s="47">
        <f>OutputVar!BL37/OutputFixed!BL37</f>
        <v>0</v>
      </c>
      <c r="BM37" s="47">
        <f>OutputVar!BM37/OutputFixed!BM37</f>
        <v>0</v>
      </c>
      <c r="BN37" s="47">
        <f>OutputVar!BN37/OutputFixed!BN37</f>
        <v>0</v>
      </c>
      <c r="BO37" s="47">
        <f>OutputVar!BO37/OutputFixed!BO37</f>
        <v>0</v>
      </c>
      <c r="BP37" s="47">
        <f>OutputVar!BP37/OutputFixed!BP37</f>
        <v>0</v>
      </c>
      <c r="BQ37" s="47">
        <f>OutputVar!BQ37/OutputFixed!BQ37</f>
        <v>0</v>
      </c>
      <c r="BR37" s="47">
        <f>OutputVar!BR37/OutputFixed!BR37</f>
        <v>0</v>
      </c>
      <c r="BS37" s="45"/>
    </row>
    <row r="38" spans="1:71" x14ac:dyDescent="0.2">
      <c r="A38" s="1"/>
      <c r="B38" s="1"/>
      <c r="C38" s="1"/>
      <c r="D38" s="1"/>
      <c r="E38" s="1"/>
      <c r="F38" s="1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  <c r="AL38" s="45"/>
      <c r="AM38" s="45"/>
      <c r="AN38" s="45"/>
      <c r="AO38" s="45"/>
      <c r="AP38" s="45"/>
      <c r="AQ38" s="45"/>
      <c r="AR38" s="45"/>
      <c r="AS38" s="45"/>
      <c r="AT38" s="45"/>
      <c r="AU38" s="45"/>
      <c r="AV38" s="45"/>
      <c r="AW38" s="45"/>
      <c r="AX38" s="45"/>
      <c r="AY38" s="45"/>
      <c r="AZ38" s="45"/>
      <c r="BA38" s="45"/>
      <c r="BB38" s="45"/>
      <c r="BC38" s="45"/>
      <c r="BD38" s="45"/>
      <c r="BE38" s="45"/>
      <c r="BF38" s="45"/>
      <c r="BG38" s="45"/>
      <c r="BH38" s="45"/>
      <c r="BI38" s="45"/>
      <c r="BJ38" s="45"/>
      <c r="BK38" s="45"/>
      <c r="BL38" s="45"/>
      <c r="BM38" s="45"/>
      <c r="BN38" s="45"/>
      <c r="BO38" s="45"/>
      <c r="BP38" s="45"/>
      <c r="BQ38" s="45"/>
      <c r="BR38" s="45"/>
      <c r="BS38" s="45"/>
    </row>
    <row r="39" spans="1:71" x14ac:dyDescent="0.2">
      <c r="A39" s="7"/>
      <c r="B39" s="7"/>
      <c r="C39" s="7" t="s">
        <v>125</v>
      </c>
      <c r="D39" s="7"/>
      <c r="E39" s="7"/>
      <c r="F39" s="7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  <c r="AK39" s="49"/>
      <c r="AL39" s="49"/>
      <c r="AM39" s="49"/>
      <c r="AN39" s="49"/>
      <c r="AO39" s="49"/>
      <c r="AP39" s="49"/>
      <c r="AQ39" s="49"/>
      <c r="AR39" s="49"/>
      <c r="AS39" s="49"/>
      <c r="AT39" s="49"/>
      <c r="AU39" s="49"/>
      <c r="AV39" s="49"/>
      <c r="AW39" s="49"/>
      <c r="AX39" s="49"/>
      <c r="AY39" s="49"/>
      <c r="AZ39" s="49"/>
      <c r="BA39" s="49"/>
      <c r="BB39" s="49"/>
      <c r="BC39" s="49"/>
      <c r="BD39" s="49"/>
      <c r="BE39" s="49"/>
      <c r="BF39" s="49"/>
      <c r="BG39" s="49"/>
      <c r="BH39" s="49"/>
      <c r="BI39" s="49"/>
      <c r="BJ39" s="49"/>
      <c r="BK39" s="49"/>
      <c r="BL39" s="49"/>
      <c r="BM39" s="49"/>
      <c r="BN39" s="49"/>
      <c r="BO39" s="49"/>
      <c r="BP39" s="49"/>
      <c r="BQ39" s="49"/>
      <c r="BR39" s="49"/>
      <c r="BS39" s="49"/>
    </row>
    <row r="40" spans="1:71" x14ac:dyDescent="0.2">
      <c r="A40" s="1"/>
      <c r="B40" s="1"/>
      <c r="C40" s="1"/>
      <c r="D40" s="1"/>
      <c r="E40" s="1"/>
      <c r="F40" s="1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  <c r="AP40" s="45"/>
      <c r="AQ40" s="45"/>
      <c r="AR40" s="45"/>
      <c r="AS40" s="45"/>
      <c r="AT40" s="45"/>
      <c r="AU40" s="45"/>
      <c r="AV40" s="45"/>
      <c r="AW40" s="45"/>
      <c r="AX40" s="45"/>
      <c r="AY40" s="45"/>
      <c r="AZ40" s="45"/>
      <c r="BA40" s="45"/>
      <c r="BB40" s="45"/>
      <c r="BC40" s="45"/>
      <c r="BD40" s="45"/>
      <c r="BE40" s="45"/>
      <c r="BF40" s="45"/>
      <c r="BG40" s="45"/>
      <c r="BH40" s="45"/>
      <c r="BI40" s="45"/>
      <c r="BJ40" s="45"/>
      <c r="BK40" s="45"/>
      <c r="BL40" s="45"/>
      <c r="BM40" s="45"/>
      <c r="BN40" s="45"/>
      <c r="BO40" s="45"/>
      <c r="BP40" s="45"/>
      <c r="BQ40" s="45"/>
      <c r="BR40" s="45"/>
      <c r="BS40" s="45"/>
    </row>
    <row r="41" spans="1:71" x14ac:dyDescent="0.2">
      <c r="A41" s="1"/>
      <c r="B41" s="1"/>
      <c r="C41" s="1" t="s">
        <v>13</v>
      </c>
      <c r="D41" s="1" t="s">
        <v>4</v>
      </c>
      <c r="E41" s="1"/>
      <c r="F41" s="1"/>
      <c r="G41" s="44">
        <f>OutputVar!G41/OutputFixed!G41</f>
        <v>0</v>
      </c>
      <c r="H41" s="44">
        <f>OutputVar!H41/OutputFixed!H41</f>
        <v>0</v>
      </c>
      <c r="I41" s="44">
        <f>OutputVar!I41/OutputFixed!I41</f>
        <v>0</v>
      </c>
      <c r="J41" s="44">
        <f>OutputVar!J41/OutputFixed!J41</f>
        <v>0</v>
      </c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6">
        <f>OutputVar!W41/OutputFixed!W41</f>
        <v>0</v>
      </c>
      <c r="X41" s="46">
        <f>OutputVar!X41/OutputFixed!X41</f>
        <v>0</v>
      </c>
      <c r="Y41" s="46">
        <f>OutputVar!Y41/OutputFixed!Y41</f>
        <v>0</v>
      </c>
      <c r="Z41" s="46">
        <f>OutputVar!Z41/OutputFixed!Z41</f>
        <v>0</v>
      </c>
      <c r="AA41" s="46">
        <f>OutputVar!AA41/OutputFixed!AA41</f>
        <v>0</v>
      </c>
      <c r="AB41" s="46">
        <f>OutputVar!AB41/OutputFixed!AB41</f>
        <v>0</v>
      </c>
      <c r="AC41" s="46">
        <f>OutputVar!AC41/OutputFixed!AC41</f>
        <v>0</v>
      </c>
      <c r="AD41" s="46">
        <f>OutputVar!AD41/OutputFixed!AD41</f>
        <v>0</v>
      </c>
      <c r="AE41" s="46">
        <f>OutputVar!AE41/OutputFixed!AE41</f>
        <v>0</v>
      </c>
      <c r="AF41" s="46">
        <f>OutputVar!AF41/OutputFixed!AF41</f>
        <v>0</v>
      </c>
      <c r="AG41" s="46">
        <f>OutputVar!AG41/OutputFixed!AG41</f>
        <v>0</v>
      </c>
      <c r="AH41" s="46">
        <f>OutputVar!AH41/OutputFixed!AH41</f>
        <v>0</v>
      </c>
      <c r="AI41" s="46">
        <f>OutputVar!AI41/OutputFixed!AI41</f>
        <v>0</v>
      </c>
      <c r="AJ41" s="46">
        <f>OutputVar!AJ41/OutputFixed!AJ41</f>
        <v>0</v>
      </c>
      <c r="AK41" s="46">
        <f>OutputVar!AK41/OutputFixed!AK41</f>
        <v>0</v>
      </c>
      <c r="AL41" s="46">
        <f>OutputVar!AL41/OutputFixed!AL41</f>
        <v>0</v>
      </c>
      <c r="AM41" s="46">
        <f>OutputVar!AM41/OutputFixed!AM41</f>
        <v>0</v>
      </c>
      <c r="AN41" s="46">
        <f>OutputVar!AN41/OutputFixed!AN41</f>
        <v>0</v>
      </c>
      <c r="AO41" s="46">
        <f>OutputVar!AO41/OutputFixed!AO41</f>
        <v>0</v>
      </c>
      <c r="AP41" s="46">
        <f>OutputVar!AP41/OutputFixed!AP41</f>
        <v>0</v>
      </c>
      <c r="AQ41" s="46">
        <f>OutputVar!AQ41/OutputFixed!AQ41</f>
        <v>0</v>
      </c>
      <c r="AR41" s="46">
        <f>OutputVar!AR41/OutputFixed!AR41</f>
        <v>0</v>
      </c>
      <c r="AS41" s="46">
        <f>OutputVar!AS41/OutputFixed!AS41</f>
        <v>0</v>
      </c>
      <c r="AT41" s="46">
        <f>OutputVar!AT41/OutputFixed!AT41</f>
        <v>0</v>
      </c>
      <c r="AU41" s="46">
        <f>OutputVar!AU41/OutputFixed!AU41</f>
        <v>0</v>
      </c>
      <c r="AV41" s="46">
        <f>OutputVar!AV41/OutputFixed!AV41</f>
        <v>0</v>
      </c>
      <c r="AW41" s="46">
        <f>OutputVar!AW41/OutputFixed!AW41</f>
        <v>0</v>
      </c>
      <c r="AX41" s="46">
        <f>OutputVar!AX41/OutputFixed!AX41</f>
        <v>0</v>
      </c>
      <c r="AY41" s="46">
        <f>OutputVar!AY41/OutputFixed!AY41</f>
        <v>0</v>
      </c>
      <c r="AZ41" s="46">
        <f>OutputVar!AZ41/OutputFixed!AZ41</f>
        <v>0</v>
      </c>
      <c r="BA41" s="46">
        <f>OutputVar!BA41/OutputFixed!BA41</f>
        <v>0</v>
      </c>
      <c r="BB41" s="46">
        <f>OutputVar!BB41/OutputFixed!BB41</f>
        <v>0</v>
      </c>
      <c r="BC41" s="46">
        <f>OutputVar!BC41/OutputFixed!BC41</f>
        <v>0</v>
      </c>
      <c r="BD41" s="46">
        <f>OutputVar!BD41/OutputFixed!BD41</f>
        <v>0</v>
      </c>
      <c r="BE41" s="46">
        <f>OutputVar!BE41/OutputFixed!BE41</f>
        <v>0</v>
      </c>
      <c r="BF41" s="46">
        <f>OutputVar!BF41/OutputFixed!BF41</f>
        <v>0</v>
      </c>
      <c r="BG41" s="46">
        <f>OutputVar!BG41/OutputFixed!BG41</f>
        <v>0</v>
      </c>
      <c r="BH41" s="46">
        <f>OutputVar!BH41/OutputFixed!BH41</f>
        <v>0</v>
      </c>
      <c r="BI41" s="46">
        <f>OutputVar!BI41/OutputFixed!BI41</f>
        <v>0</v>
      </c>
      <c r="BJ41" s="46">
        <f>OutputVar!BJ41/OutputFixed!BJ41</f>
        <v>0</v>
      </c>
      <c r="BK41" s="46">
        <f>OutputVar!BK41/OutputFixed!BK41</f>
        <v>0</v>
      </c>
      <c r="BL41" s="46">
        <f>OutputVar!BL41/OutputFixed!BL41</f>
        <v>0</v>
      </c>
      <c r="BM41" s="46">
        <f>OutputVar!BM41/OutputFixed!BM41</f>
        <v>0</v>
      </c>
      <c r="BN41" s="46">
        <f>OutputVar!BN41/OutputFixed!BN41</f>
        <v>0</v>
      </c>
      <c r="BO41" s="46">
        <f>OutputVar!BO41/OutputFixed!BO41</f>
        <v>0</v>
      </c>
      <c r="BP41" s="46">
        <f>OutputVar!BP41/OutputFixed!BP41</f>
        <v>0</v>
      </c>
      <c r="BQ41" s="46">
        <f>OutputVar!BQ41/OutputFixed!BQ41</f>
        <v>0</v>
      </c>
      <c r="BR41" s="46">
        <f>OutputVar!BR41/OutputFixed!BR41</f>
        <v>0</v>
      </c>
      <c r="BS41" s="45"/>
    </row>
    <row r="42" spans="1:71" x14ac:dyDescent="0.2">
      <c r="A42" s="1"/>
      <c r="B42" s="1"/>
      <c r="C42" s="1"/>
      <c r="D42" s="1"/>
      <c r="E42" s="1"/>
      <c r="F42" s="1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45"/>
      <c r="AI42" s="45"/>
      <c r="AJ42" s="45"/>
      <c r="AK42" s="45"/>
      <c r="AL42" s="45"/>
      <c r="AM42" s="45"/>
      <c r="AN42" s="45"/>
      <c r="AO42" s="45"/>
      <c r="AP42" s="45"/>
      <c r="AQ42" s="45"/>
      <c r="AR42" s="45"/>
      <c r="AS42" s="45"/>
      <c r="AT42" s="45"/>
      <c r="AU42" s="45"/>
      <c r="AV42" s="45"/>
      <c r="AW42" s="45"/>
      <c r="AX42" s="45"/>
      <c r="AY42" s="45"/>
      <c r="AZ42" s="45"/>
      <c r="BA42" s="45"/>
      <c r="BB42" s="45"/>
      <c r="BC42" s="45"/>
      <c r="BD42" s="45"/>
      <c r="BE42" s="45"/>
      <c r="BF42" s="45"/>
      <c r="BG42" s="45"/>
      <c r="BH42" s="45"/>
      <c r="BI42" s="45"/>
      <c r="BJ42" s="45"/>
      <c r="BK42" s="45"/>
      <c r="BL42" s="45"/>
      <c r="BM42" s="45"/>
      <c r="BN42" s="45"/>
      <c r="BO42" s="45"/>
      <c r="BP42" s="45"/>
      <c r="BQ42" s="45"/>
      <c r="BR42" s="45"/>
      <c r="BS42" s="45"/>
    </row>
    <row r="43" spans="1:71" x14ac:dyDescent="0.2">
      <c r="A43" s="1"/>
      <c r="B43" s="1"/>
      <c r="C43" s="1" t="s">
        <v>75</v>
      </c>
      <c r="D43" s="1" t="s">
        <v>4</v>
      </c>
      <c r="E43" s="1"/>
      <c r="F43" s="1"/>
      <c r="G43" s="44">
        <f>OutputVar!G43/OutputFixed!G43</f>
        <v>0</v>
      </c>
      <c r="H43" s="44">
        <f>OutputVar!H43/OutputFixed!H43</f>
        <v>2.0202020202020127E-2</v>
      </c>
      <c r="I43" s="44">
        <f>OutputVar!I43/OutputFixed!I43</f>
        <v>0</v>
      </c>
      <c r="J43" s="44">
        <f>OutputVar!J43/OutputFixed!J43</f>
        <v>0</v>
      </c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6">
        <f>OutputVar!W43/OutputFixed!W43</f>
        <v>0</v>
      </c>
      <c r="X43" s="46">
        <f>OutputVar!X43/OutputFixed!X43</f>
        <v>0</v>
      </c>
      <c r="Y43" s="46">
        <f>OutputVar!Y43/OutputFixed!Y43</f>
        <v>0</v>
      </c>
      <c r="Z43" s="46">
        <f>OutputVar!Z43/OutputFixed!Z43</f>
        <v>0</v>
      </c>
      <c r="AA43" s="46">
        <f>OutputVar!AA43/OutputFixed!AA43</f>
        <v>0</v>
      </c>
      <c r="AB43" s="46">
        <f>OutputVar!AB43/OutputFixed!AB43</f>
        <v>0</v>
      </c>
      <c r="AC43" s="46">
        <f>OutputVar!AC43/OutputFixed!AC43</f>
        <v>0</v>
      </c>
      <c r="AD43" s="46">
        <f>OutputVar!AD43/OutputFixed!AD43</f>
        <v>0</v>
      </c>
      <c r="AE43" s="46">
        <f>OutputVar!AE43/OutputFixed!AE43</f>
        <v>0</v>
      </c>
      <c r="AF43" s="46">
        <f>OutputVar!AF43/OutputFixed!AF43</f>
        <v>0</v>
      </c>
      <c r="AG43" s="46">
        <f>OutputVar!AG43/OutputFixed!AG43</f>
        <v>0</v>
      </c>
      <c r="AH43" s="46">
        <f>OutputVar!AH43/OutputFixed!AH43</f>
        <v>0</v>
      </c>
      <c r="AI43" s="46">
        <f>OutputVar!AI43/OutputFixed!AI43</f>
        <v>2.0202020202020127E-2</v>
      </c>
      <c r="AJ43" s="46">
        <f>OutputVar!AJ43/OutputFixed!AJ43</f>
        <v>2.0202020202020127E-2</v>
      </c>
      <c r="AK43" s="46">
        <f>OutputVar!AK43/OutputFixed!AK43</f>
        <v>2.0202020202020127E-2</v>
      </c>
      <c r="AL43" s="46">
        <f>OutputVar!AL43/OutputFixed!AL43</f>
        <v>2.0202020202020127E-2</v>
      </c>
      <c r="AM43" s="46">
        <f>OutputVar!AM43/OutputFixed!AM43</f>
        <v>2.0202020202020127E-2</v>
      </c>
      <c r="AN43" s="46">
        <f>OutputVar!AN43/OutputFixed!AN43</f>
        <v>2.0202020202020127E-2</v>
      </c>
      <c r="AO43" s="46">
        <f>OutputVar!AO43/OutputFixed!AO43</f>
        <v>2.0202020202020127E-2</v>
      </c>
      <c r="AP43" s="46">
        <f>OutputVar!AP43/OutputFixed!AP43</f>
        <v>2.0202020202020127E-2</v>
      </c>
      <c r="AQ43" s="46">
        <f>OutputVar!AQ43/OutputFixed!AQ43</f>
        <v>2.0202020202020127E-2</v>
      </c>
      <c r="AR43" s="46">
        <f>OutputVar!AR43/OutputFixed!AR43</f>
        <v>2.0202020202020127E-2</v>
      </c>
      <c r="AS43" s="46">
        <f>OutputVar!AS43/OutputFixed!AS43</f>
        <v>2.0202020202020127E-2</v>
      </c>
      <c r="AT43" s="46">
        <f>OutputVar!AT43/OutputFixed!AT43</f>
        <v>2.0202020202020127E-2</v>
      </c>
      <c r="AU43" s="46">
        <f>OutputVar!AU43/OutputFixed!AU43</f>
        <v>0</v>
      </c>
      <c r="AV43" s="46">
        <f>OutputVar!AV43/OutputFixed!AV43</f>
        <v>0</v>
      </c>
      <c r="AW43" s="46">
        <f>OutputVar!AW43/OutputFixed!AW43</f>
        <v>0</v>
      </c>
      <c r="AX43" s="46">
        <f>OutputVar!AX43/OutputFixed!AX43</f>
        <v>0</v>
      </c>
      <c r="AY43" s="46">
        <f>OutputVar!AY43/OutputFixed!AY43</f>
        <v>0</v>
      </c>
      <c r="AZ43" s="46">
        <f>OutputVar!AZ43/OutputFixed!AZ43</f>
        <v>0</v>
      </c>
      <c r="BA43" s="46">
        <f>OutputVar!BA43/OutputFixed!BA43</f>
        <v>0</v>
      </c>
      <c r="BB43" s="46">
        <f>OutputVar!BB43/OutputFixed!BB43</f>
        <v>0</v>
      </c>
      <c r="BC43" s="46">
        <f>OutputVar!BC43/OutputFixed!BC43</f>
        <v>0</v>
      </c>
      <c r="BD43" s="46">
        <f>OutputVar!BD43/OutputFixed!BD43</f>
        <v>0</v>
      </c>
      <c r="BE43" s="46">
        <f>OutputVar!BE43/OutputFixed!BE43</f>
        <v>0</v>
      </c>
      <c r="BF43" s="46">
        <f>OutputVar!BF43/OutputFixed!BF43</f>
        <v>0</v>
      </c>
      <c r="BG43" s="46">
        <f>OutputVar!BG43/OutputFixed!BG43</f>
        <v>0</v>
      </c>
      <c r="BH43" s="46">
        <f>OutputVar!BH43/OutputFixed!BH43</f>
        <v>0</v>
      </c>
      <c r="BI43" s="46">
        <f>OutputVar!BI43/OutputFixed!BI43</f>
        <v>0</v>
      </c>
      <c r="BJ43" s="46">
        <f>OutputVar!BJ43/OutputFixed!BJ43</f>
        <v>0</v>
      </c>
      <c r="BK43" s="46">
        <f>OutputVar!BK43/OutputFixed!BK43</f>
        <v>0</v>
      </c>
      <c r="BL43" s="46">
        <f>OutputVar!BL43/OutputFixed!BL43</f>
        <v>0</v>
      </c>
      <c r="BM43" s="46">
        <f>OutputVar!BM43/OutputFixed!BM43</f>
        <v>0</v>
      </c>
      <c r="BN43" s="46">
        <f>OutputVar!BN43/OutputFixed!BN43</f>
        <v>0</v>
      </c>
      <c r="BO43" s="46">
        <f>OutputVar!BO43/OutputFixed!BO43</f>
        <v>0</v>
      </c>
      <c r="BP43" s="46">
        <f>OutputVar!BP43/OutputFixed!BP43</f>
        <v>0</v>
      </c>
      <c r="BQ43" s="46">
        <f>OutputVar!BQ43/OutputFixed!BQ43</f>
        <v>0</v>
      </c>
      <c r="BR43" s="46">
        <f>OutputVar!BR43/OutputFixed!BR43</f>
        <v>0</v>
      </c>
      <c r="BS43" s="45"/>
    </row>
    <row r="44" spans="1:71" x14ac:dyDescent="0.2">
      <c r="A44" s="1"/>
      <c r="B44" s="1"/>
      <c r="C44" s="1" t="s">
        <v>56</v>
      </c>
      <c r="D44" s="1" t="s">
        <v>4</v>
      </c>
      <c r="E44" s="1"/>
      <c r="F44" s="1"/>
      <c r="G44" s="44">
        <f>OutputVar!G44/OutputFixed!G44</f>
        <v>0</v>
      </c>
      <c r="H44" s="44">
        <f>OutputVar!H44/OutputFixed!H44</f>
        <v>0.16142334902630268</v>
      </c>
      <c r="I44" s="44">
        <f>OutputVar!I44/OutputFixed!I44</f>
        <v>5.8004507517276108E-2</v>
      </c>
      <c r="J44" s="44">
        <f>OutputVar!J44/OutputFixed!J44</f>
        <v>3.0460528889575591E-2</v>
      </c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6">
        <f>OutputVar!W44/OutputFixed!W44</f>
        <v>0</v>
      </c>
      <c r="X44" s="46">
        <f>OutputVar!X44/OutputFixed!X44</f>
        <v>0</v>
      </c>
      <c r="Y44" s="46">
        <f>OutputVar!Y44/OutputFixed!Y44</f>
        <v>0</v>
      </c>
      <c r="Z44" s="46">
        <f>OutputVar!Z44/OutputFixed!Z44</f>
        <v>0</v>
      </c>
      <c r="AA44" s="46">
        <f>OutputVar!AA44/OutputFixed!AA44</f>
        <v>0</v>
      </c>
      <c r="AB44" s="46">
        <f>OutputVar!AB44/OutputFixed!AB44</f>
        <v>0</v>
      </c>
      <c r="AC44" s="46">
        <f>OutputVar!AC44/OutputFixed!AC44</f>
        <v>0</v>
      </c>
      <c r="AD44" s="46">
        <f>OutputVar!AD44/OutputFixed!AD44</f>
        <v>0</v>
      </c>
      <c r="AE44" s="46">
        <f>OutputVar!AE44/OutputFixed!AE44</f>
        <v>0</v>
      </c>
      <c r="AF44" s="46">
        <f>OutputVar!AF44/OutputFixed!AF44</f>
        <v>0</v>
      </c>
      <c r="AG44" s="46">
        <f>OutputVar!AG44/OutputFixed!AG44</f>
        <v>0</v>
      </c>
      <c r="AH44" s="46">
        <f>OutputVar!AH44/OutputFixed!AH44</f>
        <v>0</v>
      </c>
      <c r="AI44" s="46">
        <f>OutputVar!AI44/OutputFixed!AI44</f>
        <v>6.4457418662542875E-3</v>
      </c>
      <c r="AJ44" s="46">
        <f>OutputVar!AJ44/OutputFixed!AJ44</f>
        <v>-0.13130392031856994</v>
      </c>
      <c r="AK44" s="46">
        <f>OutputVar!AK44/OutputFixed!AK44</f>
        <v>-2.7523962899676633</v>
      </c>
      <c r="AL44" s="46">
        <f>OutputVar!AL44/OutputFixed!AL44</f>
        <v>0.43862753680845884</v>
      </c>
      <c r="AM44" s="46">
        <f>OutputVar!AM44/OutputFixed!AM44</f>
        <v>0.27487072519725558</v>
      </c>
      <c r="AN44" s="46">
        <f>OutputVar!AN44/OutputFixed!AN44</f>
        <v>0.22427706350400323</v>
      </c>
      <c r="AO44" s="46">
        <f>OutputVar!AO44/OutputFixed!AO44</f>
        <v>0.1998403603037909</v>
      </c>
      <c r="AP44" s="46">
        <f>OutputVar!AP44/OutputFixed!AP44</f>
        <v>0.18554947957219775</v>
      </c>
      <c r="AQ44" s="46">
        <f>OutputVar!AQ44/OutputFixed!AQ44</f>
        <v>0.17624446088171733</v>
      </c>
      <c r="AR44" s="46">
        <f>OutputVar!AR44/OutputFixed!AR44</f>
        <v>0.1697557432840141</v>
      </c>
      <c r="AS44" s="46">
        <f>OutputVar!AS44/OutputFixed!AS44</f>
        <v>0.16501201126590953</v>
      </c>
      <c r="AT44" s="46">
        <f>OutputVar!AT44/OutputFixed!AT44</f>
        <v>0.16142334902630268</v>
      </c>
      <c r="AU44" s="46">
        <f>OutputVar!AU44/OutputFixed!AU44</f>
        <v>0.16127868409916946</v>
      </c>
      <c r="AV44" s="46">
        <f>OutputVar!AV44/OutputFixed!AV44</f>
        <v>0.13431005193026066</v>
      </c>
      <c r="AW44" s="46">
        <f>OutputVar!AW44/OutputFixed!AW44</f>
        <v>0.11848977160619689</v>
      </c>
      <c r="AX44" s="46">
        <f>OutputVar!AX44/OutputFixed!AX44</f>
        <v>0.10604322685839125</v>
      </c>
      <c r="AY44" s="46">
        <f>OutputVar!AY44/OutputFixed!AY44</f>
        <v>9.5994407343078694E-2</v>
      </c>
      <c r="AZ44" s="46">
        <f>OutputVar!AZ44/OutputFixed!AZ44</f>
        <v>8.7710680501136645E-2</v>
      </c>
      <c r="BA44" s="46">
        <f>OutputVar!BA44/OutputFixed!BA44</f>
        <v>8.0763991486859657E-2</v>
      </c>
      <c r="BB44" s="46">
        <f>OutputVar!BB44/OutputFixed!BB44</f>
        <v>7.4854354112173505E-2</v>
      </c>
      <c r="BC44" s="46">
        <f>OutputVar!BC44/OutputFixed!BC44</f>
        <v>6.976528820386195E-2</v>
      </c>
      <c r="BD44" s="46">
        <f>OutputVar!BD44/OutputFixed!BD44</f>
        <v>6.533665347130084E-2</v>
      </c>
      <c r="BE44" s="46">
        <f>OutputVar!BE44/OutputFixed!BE44</f>
        <v>6.1447440714927706E-2</v>
      </c>
      <c r="BF44" s="46">
        <f>OutputVar!BF44/OutputFixed!BF44</f>
        <v>5.8004507517276108E-2</v>
      </c>
      <c r="BG44" s="46">
        <f>OutputVar!BG44/OutputFixed!BG44</f>
        <v>5.5068044309692241E-2</v>
      </c>
      <c r="BH44" s="46">
        <f>OutputVar!BH44/OutputFixed!BH44</f>
        <v>5.1022880094604664E-2</v>
      </c>
      <c r="BI44" s="46">
        <f>OutputVar!BI44/OutputFixed!BI44</f>
        <v>4.7773211079442462E-2</v>
      </c>
      <c r="BJ44" s="46">
        <f>OutputVar!BJ44/OutputFixed!BJ44</f>
        <v>4.4917626604902859E-2</v>
      </c>
      <c r="BK44" s="46">
        <f>OutputVar!BK44/OutputFixed!BK44</f>
        <v>4.2388419813012633E-2</v>
      </c>
      <c r="BL44" s="46">
        <f>OutputVar!BL44/OutputFixed!BL44</f>
        <v>4.0132556487649296E-2</v>
      </c>
      <c r="BM44" s="46">
        <f>OutputVar!BM44/OutputFixed!BM44</f>
        <v>3.8107904664856571E-2</v>
      </c>
      <c r="BN44" s="46">
        <f>OutputVar!BN44/OutputFixed!BN44</f>
        <v>3.6280570052688074E-2</v>
      </c>
      <c r="BO44" s="46">
        <f>OutputVar!BO44/OutputFixed!BO44</f>
        <v>3.4622976520135219E-2</v>
      </c>
      <c r="BP44" s="46">
        <f>OutputVar!BP44/OutputFixed!BP44</f>
        <v>3.3112459419449673E-2</v>
      </c>
      <c r="BQ44" s="46">
        <f>OutputVar!BQ44/OutputFixed!BQ44</f>
        <v>3.1730218707627329E-2</v>
      </c>
      <c r="BR44" s="46">
        <f>OutputVar!BR44/OutputFixed!BR44</f>
        <v>3.0460528889575591E-2</v>
      </c>
      <c r="BS44" s="45"/>
    </row>
    <row r="45" spans="1:71" x14ac:dyDescent="0.2">
      <c r="A45" s="1"/>
      <c r="B45" s="1"/>
      <c r="C45" s="1" t="s">
        <v>124</v>
      </c>
      <c r="D45" s="1" t="s">
        <v>4</v>
      </c>
      <c r="E45" s="1"/>
      <c r="F45" s="1"/>
      <c r="G45" s="47">
        <f>OutputVar!G45/OutputFixed!G45</f>
        <v>0</v>
      </c>
      <c r="H45" s="47">
        <f>OutputVar!H45/OutputFixed!H45</f>
        <v>8.211225914964089E-2</v>
      </c>
      <c r="I45" s="47">
        <f>OutputVar!I45/OutputFixed!I45</f>
        <v>3.9538867242143561E-2</v>
      </c>
      <c r="J45" s="47">
        <f>OutputVar!J45/OutputFixed!J45</f>
        <v>2.406631049287734E-2</v>
      </c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7">
        <f>OutputVar!W45/OutputFixed!W45</f>
        <v>0</v>
      </c>
      <c r="X45" s="47">
        <f>OutputVar!X45/OutputFixed!X45</f>
        <v>0</v>
      </c>
      <c r="Y45" s="47">
        <f>OutputVar!Y45/OutputFixed!Y45</f>
        <v>0</v>
      </c>
      <c r="Z45" s="47">
        <f>OutputVar!Z45/OutputFixed!Z45</f>
        <v>0</v>
      </c>
      <c r="AA45" s="47">
        <f>OutputVar!AA45/OutputFixed!AA45</f>
        <v>0</v>
      </c>
      <c r="AB45" s="47">
        <f>OutputVar!AB45/OutputFixed!AB45</f>
        <v>0</v>
      </c>
      <c r="AC45" s="47">
        <f>OutputVar!AC45/OutputFixed!AC45</f>
        <v>0</v>
      </c>
      <c r="AD45" s="47">
        <f>OutputVar!AD45/OutputFixed!AD45</f>
        <v>0</v>
      </c>
      <c r="AE45" s="47">
        <f>OutputVar!AE45/OutputFixed!AE45</f>
        <v>0</v>
      </c>
      <c r="AF45" s="47">
        <f>OutputVar!AF45/OutputFixed!AF45</f>
        <v>0</v>
      </c>
      <c r="AG45" s="47">
        <f>OutputVar!AG45/OutputFixed!AG45</f>
        <v>0</v>
      </c>
      <c r="AH45" s="47">
        <f>OutputVar!AH45/OutputFixed!AH45</f>
        <v>0</v>
      </c>
      <c r="AI45" s="47">
        <f>OutputVar!AI45/OutputFixed!AI45</f>
        <v>2.3758917469736712E-2</v>
      </c>
      <c r="AJ45" s="47">
        <f>OutputVar!AJ45/OutputFixed!AJ45</f>
        <v>3.698985454835748E-2</v>
      </c>
      <c r="AK45" s="47">
        <f>OutputVar!AK45/OutputFixed!AK45</f>
        <v>4.4989560035493627E-2</v>
      </c>
      <c r="AL45" s="47">
        <f>OutputVar!AL45/OutputFixed!AL45</f>
        <v>5.1678105025324515E-2</v>
      </c>
      <c r="AM45" s="47">
        <f>OutputVar!AM45/OutputFixed!AM45</f>
        <v>5.736929558391788E-2</v>
      </c>
      <c r="AN45" s="47">
        <f>OutputVar!AN45/OutputFixed!AN45</f>
        <v>6.2283840132292649E-2</v>
      </c>
      <c r="AO45" s="47">
        <f>OutputVar!AO45/OutputFixed!AO45</f>
        <v>6.6581493663053506E-2</v>
      </c>
      <c r="AP45" s="47">
        <f>OutputVar!AP45/OutputFixed!AP45</f>
        <v>7.0380744098858819E-2</v>
      </c>
      <c r="AQ45" s="47">
        <f>OutputVar!AQ45/OutputFixed!AQ45</f>
        <v>7.3771331893957653E-2</v>
      </c>
      <c r="AR45" s="47">
        <f>OutputVar!AR45/OutputFixed!AR45</f>
        <v>7.682247262414435E-2</v>
      </c>
      <c r="AS45" s="47">
        <f>OutputVar!AS45/OutputFixed!AS45</f>
        <v>7.9588410093908532E-2</v>
      </c>
      <c r="AT45" s="47">
        <f>OutputVar!AT45/OutputFixed!AT45</f>
        <v>8.211225914964089E-2</v>
      </c>
      <c r="AU45" s="47">
        <f>OutputVar!AU45/OutputFixed!AU45</f>
        <v>7.1072687091098069E-2</v>
      </c>
      <c r="AV45" s="47">
        <f>OutputVar!AV45/OutputFixed!AV45</f>
        <v>6.4528664650296441E-2</v>
      </c>
      <c r="AW45" s="47">
        <f>OutputVar!AW45/OutputFixed!AW45</f>
        <v>6.0638854023767987E-2</v>
      </c>
      <c r="AX45" s="47">
        <f>OutputVar!AX45/OutputFixed!AX45</f>
        <v>5.7202850027430828E-2</v>
      </c>
      <c r="AY45" s="47">
        <f>OutputVar!AY45/OutputFixed!AY45</f>
        <v>5.4145359711313353E-2</v>
      </c>
      <c r="AZ45" s="47">
        <f>OutputVar!AZ45/OutputFixed!AZ45</f>
        <v>5.1406878088822008E-2</v>
      </c>
      <c r="BA45" s="47">
        <f>OutputVar!BA45/OutputFixed!BA45</f>
        <v>4.8939756051301901E-2</v>
      </c>
      <c r="BB45" s="47">
        <f>OutputVar!BB45/OutputFixed!BB45</f>
        <v>4.670538769271481E-2</v>
      </c>
      <c r="BC45" s="47">
        <f>OutputVar!BC45/OutputFixed!BC45</f>
        <v>4.4672162092285028E-2</v>
      </c>
      <c r="BD45" s="47">
        <f>OutputVar!BD45/OutputFixed!BD45</f>
        <v>4.2813947658753682E-2</v>
      </c>
      <c r="BE45" s="47">
        <f>OutputVar!BE45/OutputFixed!BE45</f>
        <v>4.1108954195135307E-2</v>
      </c>
      <c r="BF45" s="47">
        <f>OutputVar!BF45/OutputFixed!BF45</f>
        <v>3.9538867242143561E-2</v>
      </c>
      <c r="BG45" s="47">
        <f>OutputVar!BG45/OutputFixed!BG45</f>
        <v>3.719983094247882E-2</v>
      </c>
      <c r="BH45" s="47">
        <f>OutputVar!BH45/OutputFixed!BH45</f>
        <v>3.5308813130953985E-2</v>
      </c>
      <c r="BI45" s="47">
        <f>OutputVar!BI45/OutputFixed!BI45</f>
        <v>3.3721440233728084E-2</v>
      </c>
      <c r="BJ45" s="47">
        <f>OutputVar!BJ45/OutputFixed!BJ45</f>
        <v>3.2273195806672213E-2</v>
      </c>
      <c r="BK45" s="47">
        <f>OutputVar!BK45/OutputFixed!BK45</f>
        <v>3.0946492775060001E-2</v>
      </c>
      <c r="BL45" s="47">
        <f>OutputVar!BL45/OutputFixed!BL45</f>
        <v>2.9726589886940463E-2</v>
      </c>
      <c r="BM45" s="47">
        <f>OutputVar!BM45/OutputFixed!BM45</f>
        <v>2.8601038450620397E-2</v>
      </c>
      <c r="BN45" s="47">
        <f>OutputVar!BN45/OutputFixed!BN45</f>
        <v>2.7559253314704532E-2</v>
      </c>
      <c r="BO45" s="47">
        <f>OutputVar!BO45/OutputFixed!BO45</f>
        <v>2.6592176714628109E-2</v>
      </c>
      <c r="BP45" s="47">
        <f>OutputVar!BP45/OutputFixed!BP45</f>
        <v>2.5692012349918837E-2</v>
      </c>
      <c r="BQ45" s="47">
        <f>OutputVar!BQ45/OutputFixed!BQ45</f>
        <v>2.4852013149801164E-2</v>
      </c>
      <c r="BR45" s="47">
        <f>OutputVar!BR45/OutputFixed!BR45</f>
        <v>2.406631049287734E-2</v>
      </c>
      <c r="BS45" s="45"/>
    </row>
    <row r="46" spans="1:71" x14ac:dyDescent="0.2">
      <c r="A46" s="1"/>
      <c r="B46" s="1"/>
      <c r="C46" s="1"/>
      <c r="D46" s="1"/>
      <c r="E46" s="1"/>
      <c r="F46" s="1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45"/>
      <c r="BB46" s="45"/>
      <c r="BC46" s="45"/>
      <c r="BD46" s="45"/>
      <c r="BE46" s="45"/>
      <c r="BF46" s="45"/>
      <c r="BG46" s="45"/>
      <c r="BH46" s="45"/>
      <c r="BI46" s="45"/>
      <c r="BJ46" s="45"/>
      <c r="BK46" s="45"/>
      <c r="BL46" s="45"/>
      <c r="BM46" s="45"/>
      <c r="BN46" s="45"/>
      <c r="BO46" s="45"/>
      <c r="BP46" s="45"/>
      <c r="BQ46" s="45"/>
      <c r="BR46" s="45"/>
      <c r="BS46" s="45"/>
    </row>
    <row r="47" spans="1:71" x14ac:dyDescent="0.2">
      <c r="A47" s="1"/>
      <c r="B47" s="1"/>
      <c r="C47" s="1" t="s">
        <v>72</v>
      </c>
      <c r="D47" s="1" t="s">
        <v>4</v>
      </c>
      <c r="E47" s="1"/>
      <c r="F47" s="1"/>
      <c r="G47" s="44">
        <f>OutputVar!G47/OutputFixed!G47</f>
        <v>0</v>
      </c>
      <c r="H47" s="44">
        <f>OutputVar!H47/OutputFixed!H47</f>
        <v>6.8364759069357147E-3</v>
      </c>
      <c r="I47" s="44">
        <f>OutputVar!I47/OutputFixed!I47</f>
        <v>0</v>
      </c>
      <c r="J47" s="44">
        <f>OutputVar!J47/OutputFixed!J47</f>
        <v>0</v>
      </c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6">
        <f>OutputVar!W47/OutputFixed!W47</f>
        <v>0</v>
      </c>
      <c r="X47" s="46">
        <f>OutputVar!X47/OutputFixed!X47</f>
        <v>0</v>
      </c>
      <c r="Y47" s="46">
        <f>OutputVar!Y47/OutputFixed!Y47</f>
        <v>0</v>
      </c>
      <c r="Z47" s="46">
        <f>OutputVar!Z47/OutputFixed!Z47</f>
        <v>0</v>
      </c>
      <c r="AA47" s="46">
        <f>OutputVar!AA47/OutputFixed!AA47</f>
        <v>0</v>
      </c>
      <c r="AB47" s="46">
        <f>OutputVar!AB47/OutputFixed!AB47</f>
        <v>0</v>
      </c>
      <c r="AC47" s="46">
        <f>OutputVar!AC47/OutputFixed!AC47</f>
        <v>0</v>
      </c>
      <c r="AD47" s="46">
        <f>OutputVar!AD47/OutputFixed!AD47</f>
        <v>0</v>
      </c>
      <c r="AE47" s="46">
        <f>OutputVar!AE47/OutputFixed!AE47</f>
        <v>0</v>
      </c>
      <c r="AF47" s="46">
        <f>OutputVar!AF47/OutputFixed!AF47</f>
        <v>0</v>
      </c>
      <c r="AG47" s="46">
        <f>OutputVar!AG47/OutputFixed!AG47</f>
        <v>0</v>
      </c>
      <c r="AH47" s="46">
        <f>OutputVar!AH47/OutputFixed!AH47</f>
        <v>0</v>
      </c>
      <c r="AI47" s="46">
        <f>OutputVar!AI47/OutputFixed!AI47</f>
        <v>4.6048722519310215E-3</v>
      </c>
      <c r="AJ47" s="46">
        <f>OutputVar!AJ47/OutputFixed!AJ47</f>
        <v>6.8364759069357147E-3</v>
      </c>
      <c r="AK47" s="46">
        <f>OutputVar!AK47/OutputFixed!AK47</f>
        <v>6.8364759069357147E-3</v>
      </c>
      <c r="AL47" s="46">
        <f>OutputVar!AL47/OutputFixed!AL47</f>
        <v>6.8364759069357147E-3</v>
      </c>
      <c r="AM47" s="46">
        <f>OutputVar!AM47/OutputFixed!AM47</f>
        <v>6.8364759069357147E-3</v>
      </c>
      <c r="AN47" s="46">
        <f>OutputVar!AN47/OutputFixed!AN47</f>
        <v>6.8364759069357147E-3</v>
      </c>
      <c r="AO47" s="46">
        <f>OutputVar!AO47/OutputFixed!AO47</f>
        <v>6.8364759069357147E-3</v>
      </c>
      <c r="AP47" s="46">
        <f>OutputVar!AP47/OutputFixed!AP47</f>
        <v>6.8364759069357147E-3</v>
      </c>
      <c r="AQ47" s="46">
        <f>OutputVar!AQ47/OutputFixed!AQ47</f>
        <v>6.8364759069357147E-3</v>
      </c>
      <c r="AR47" s="46">
        <f>OutputVar!AR47/OutputFixed!AR47</f>
        <v>6.8364759069357147E-3</v>
      </c>
      <c r="AS47" s="46">
        <f>OutputVar!AS47/OutputFixed!AS47</f>
        <v>6.8364759069357147E-3</v>
      </c>
      <c r="AT47" s="46">
        <f>OutputVar!AT47/OutputFixed!AT47</f>
        <v>6.8364759069357147E-3</v>
      </c>
      <c r="AU47" s="46">
        <f>OutputVar!AU47/OutputFixed!AU47</f>
        <v>2.2330271925084491E-3</v>
      </c>
      <c r="AV47" s="46">
        <f>OutputVar!AV47/OutputFixed!AV47</f>
        <v>0</v>
      </c>
      <c r="AW47" s="46">
        <f>OutputVar!AW47/OutputFixed!AW47</f>
        <v>0</v>
      </c>
      <c r="AX47" s="46">
        <f>OutputVar!AX47/OutputFixed!AX47</f>
        <v>0</v>
      </c>
      <c r="AY47" s="46">
        <f>OutputVar!AY47/OutputFixed!AY47</f>
        <v>0</v>
      </c>
      <c r="AZ47" s="46">
        <f>OutputVar!AZ47/OutputFixed!AZ47</f>
        <v>0</v>
      </c>
      <c r="BA47" s="46">
        <f>OutputVar!BA47/OutputFixed!BA47</f>
        <v>0</v>
      </c>
      <c r="BB47" s="46">
        <f>OutputVar!BB47/OutputFixed!BB47</f>
        <v>0</v>
      </c>
      <c r="BC47" s="46">
        <f>OutputVar!BC47/OutputFixed!BC47</f>
        <v>0</v>
      </c>
      <c r="BD47" s="46">
        <f>OutputVar!BD47/OutputFixed!BD47</f>
        <v>0</v>
      </c>
      <c r="BE47" s="46">
        <f>OutputVar!BE47/OutputFixed!BE47</f>
        <v>0</v>
      </c>
      <c r="BF47" s="46">
        <f>OutputVar!BF47/OutputFixed!BF47</f>
        <v>0</v>
      </c>
      <c r="BG47" s="46">
        <f>OutputVar!BG47/OutputFixed!BG47</f>
        <v>0</v>
      </c>
      <c r="BH47" s="46">
        <f>OutputVar!BH47/OutputFixed!BH47</f>
        <v>0</v>
      </c>
      <c r="BI47" s="46">
        <f>OutputVar!BI47/OutputFixed!BI47</f>
        <v>0</v>
      </c>
      <c r="BJ47" s="46">
        <f>OutputVar!BJ47/OutputFixed!BJ47</f>
        <v>0</v>
      </c>
      <c r="BK47" s="46">
        <f>OutputVar!BK47/OutputFixed!BK47</f>
        <v>0</v>
      </c>
      <c r="BL47" s="46">
        <f>OutputVar!BL47/OutputFixed!BL47</f>
        <v>0</v>
      </c>
      <c r="BM47" s="46">
        <f>OutputVar!BM47/OutputFixed!BM47</f>
        <v>0</v>
      </c>
      <c r="BN47" s="46">
        <f>OutputVar!BN47/OutputFixed!BN47</f>
        <v>0</v>
      </c>
      <c r="BO47" s="46">
        <f>OutputVar!BO47/OutputFixed!BO47</f>
        <v>0</v>
      </c>
      <c r="BP47" s="46">
        <f>OutputVar!BP47/OutputFixed!BP47</f>
        <v>0</v>
      </c>
      <c r="BQ47" s="46">
        <f>OutputVar!BQ47/OutputFixed!BQ47</f>
        <v>0</v>
      </c>
      <c r="BR47" s="46">
        <f>OutputVar!BR47/OutputFixed!BR47</f>
        <v>0</v>
      </c>
      <c r="BS47" s="45"/>
    </row>
    <row r="48" spans="1:71" x14ac:dyDescent="0.2">
      <c r="A48" s="1"/>
      <c r="B48" s="1"/>
      <c r="C48" s="1" t="s">
        <v>59</v>
      </c>
      <c r="D48" s="1" t="s">
        <v>4</v>
      </c>
      <c r="E48" s="1"/>
      <c r="F48" s="1"/>
      <c r="G48" s="44">
        <f>OutputVar!G48/OutputFixed!G48</f>
        <v>0</v>
      </c>
      <c r="H48" s="44">
        <f>OutputVar!H48/OutputFixed!H48</f>
        <v>-2.2132570763873494</v>
      </c>
      <c r="I48" s="44">
        <f>OutputVar!I48/OutputFixed!I48</f>
        <v>0</v>
      </c>
      <c r="J48" s="44">
        <f>OutputVar!J48/OutputFixed!J48</f>
        <v>0</v>
      </c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6">
        <f>OutputVar!W48/OutputFixed!W48</f>
        <v>0</v>
      </c>
      <c r="X48" s="46">
        <f>OutputVar!X48/OutputFixed!X48</f>
        <v>0</v>
      </c>
      <c r="Y48" s="46">
        <f>OutputVar!Y48/OutputFixed!Y48</f>
        <v>0</v>
      </c>
      <c r="Z48" s="46">
        <f>OutputVar!Z48/OutputFixed!Z48</f>
        <v>0</v>
      </c>
      <c r="AA48" s="46">
        <f>OutputVar!AA48/OutputFixed!AA48</f>
        <v>0</v>
      </c>
      <c r="AB48" s="46">
        <f>OutputVar!AB48/OutputFixed!AB48</f>
        <v>0</v>
      </c>
      <c r="AC48" s="46">
        <f>OutputVar!AC48/OutputFixed!AC48</f>
        <v>0</v>
      </c>
      <c r="AD48" s="46">
        <f>OutputVar!AD48/OutputFixed!AD48</f>
        <v>0</v>
      </c>
      <c r="AE48" s="46">
        <f>OutputVar!AE48/OutputFixed!AE48</f>
        <v>0</v>
      </c>
      <c r="AF48" s="46">
        <f>OutputVar!AF48/OutputFixed!AF48</f>
        <v>0</v>
      </c>
      <c r="AG48" s="46">
        <f>OutputVar!AG48/OutputFixed!AG48</f>
        <v>0</v>
      </c>
      <c r="AH48" s="46">
        <f>OutputVar!AH48/OutputFixed!AH48</f>
        <v>0</v>
      </c>
      <c r="AI48" s="46">
        <f>OutputVar!AI48/OutputFixed!AI48</f>
        <v>-0.33020970127089638</v>
      </c>
      <c r="AJ48" s="46">
        <f>OutputVar!AJ48/OutputFixed!AJ48</f>
        <v>-0.36272952806163666</v>
      </c>
      <c r="AK48" s="46">
        <f>OutputVar!AK48/OutputFixed!AK48</f>
        <v>-0.40104003114440895</v>
      </c>
      <c r="AL48" s="46">
        <f>OutputVar!AL48/OutputFixed!AL48</f>
        <v>-0.44681574749853281</v>
      </c>
      <c r="AM48" s="46">
        <f>OutputVar!AM48/OutputFixed!AM48</f>
        <v>-0.50244564281982962</v>
      </c>
      <c r="AN48" s="46">
        <f>OutputVar!AN48/OutputFixed!AN48</f>
        <v>-0.57145961967956416</v>
      </c>
      <c r="AO48" s="46">
        <f>OutputVar!AO48/OutputFixed!AO48</f>
        <v>-0.65930200031114417</v>
      </c>
      <c r="AP48" s="46">
        <f>OutputVar!AP48/OutputFixed!AP48</f>
        <v>-0.77483295662574303</v>
      </c>
      <c r="AQ48" s="46">
        <f>OutputVar!AQ48/OutputFixed!AQ48</f>
        <v>-0.93350585524762475</v>
      </c>
      <c r="AR48" s="46">
        <f>OutputVar!AR48/OutputFixed!AR48</f>
        <v>-1.1649017852407502</v>
      </c>
      <c r="AS48" s="46">
        <f>OutputVar!AS48/OutputFixed!AS48</f>
        <v>-1.5336575303426976</v>
      </c>
      <c r="AT48" s="46">
        <f>OutputVar!AT48/OutputFixed!AT48</f>
        <v>-2.2132570763873494</v>
      </c>
      <c r="AU48" s="46">
        <f>OutputVar!AU48/OutputFixed!AU48</f>
        <v>0</v>
      </c>
      <c r="AV48" s="46">
        <f>OutputVar!AV48/OutputFixed!AV48</f>
        <v>0</v>
      </c>
      <c r="AW48" s="46">
        <f>OutputVar!AW48/OutputFixed!AW48</f>
        <v>0</v>
      </c>
      <c r="AX48" s="46">
        <f>OutputVar!AX48/OutputFixed!AX48</f>
        <v>0</v>
      </c>
      <c r="AY48" s="46">
        <f>OutputVar!AY48/OutputFixed!AY48</f>
        <v>0</v>
      </c>
      <c r="AZ48" s="46">
        <f>OutputVar!AZ48/OutputFixed!AZ48</f>
        <v>0</v>
      </c>
      <c r="BA48" s="46">
        <f>OutputVar!BA48/OutputFixed!BA48</f>
        <v>0</v>
      </c>
      <c r="BB48" s="46">
        <f>OutputVar!BB48/OutputFixed!BB48</f>
        <v>0</v>
      </c>
      <c r="BC48" s="46">
        <f>OutputVar!BC48/OutputFixed!BC48</f>
        <v>0</v>
      </c>
      <c r="BD48" s="46">
        <f>OutputVar!BD48/OutputFixed!BD48</f>
        <v>0</v>
      </c>
      <c r="BE48" s="46">
        <f>OutputVar!BE48/OutputFixed!BE48</f>
        <v>0</v>
      </c>
      <c r="BF48" s="46">
        <f>OutputVar!BF48/OutputFixed!BF48</f>
        <v>0</v>
      </c>
      <c r="BG48" s="46">
        <f>OutputVar!BG48/OutputFixed!BG48</f>
        <v>0</v>
      </c>
      <c r="BH48" s="46">
        <f>OutputVar!BH48/OutputFixed!BH48</f>
        <v>0</v>
      </c>
      <c r="BI48" s="46">
        <f>OutputVar!BI48/OutputFixed!BI48</f>
        <v>0</v>
      </c>
      <c r="BJ48" s="46">
        <f>OutputVar!BJ48/OutputFixed!BJ48</f>
        <v>0</v>
      </c>
      <c r="BK48" s="46">
        <f>OutputVar!BK48/OutputFixed!BK48</f>
        <v>0</v>
      </c>
      <c r="BL48" s="46">
        <f>OutputVar!BL48/OutputFixed!BL48</f>
        <v>0</v>
      </c>
      <c r="BM48" s="46">
        <f>OutputVar!BM48/OutputFixed!BM48</f>
        <v>0</v>
      </c>
      <c r="BN48" s="46">
        <f>OutputVar!BN48/OutputFixed!BN48</f>
        <v>0</v>
      </c>
      <c r="BO48" s="46">
        <f>OutputVar!BO48/OutputFixed!BO48</f>
        <v>0</v>
      </c>
      <c r="BP48" s="46">
        <f>OutputVar!BP48/OutputFixed!BP48</f>
        <v>0</v>
      </c>
      <c r="BQ48" s="46">
        <f>OutputVar!BQ48/OutputFixed!BQ48</f>
        <v>0</v>
      </c>
      <c r="BR48" s="46">
        <f>OutputVar!BR48/OutputFixed!BR48</f>
        <v>0</v>
      </c>
      <c r="BS48" s="45"/>
    </row>
    <row r="49" spans="1:71" x14ac:dyDescent="0.2">
      <c r="A49" s="1"/>
      <c r="B49" s="1"/>
      <c r="C49" s="1" t="s">
        <v>123</v>
      </c>
      <c r="D49" s="1" t="s">
        <v>4</v>
      </c>
      <c r="E49" s="1"/>
      <c r="F49" s="1"/>
      <c r="G49" s="44" t="e">
        <f>OutputVar!G49/OutputFixed!G49</f>
        <v>#DIV/0!</v>
      </c>
      <c r="H49" s="44" t="e">
        <f>OutputVar!H49/OutputFixed!H49</f>
        <v>#DIV/0!</v>
      </c>
      <c r="I49" s="44" t="e">
        <f>OutputVar!I49/OutputFixed!I49</f>
        <v>#DIV/0!</v>
      </c>
      <c r="J49" s="44" t="e">
        <f>OutputVar!J49/OutputFixed!J49</f>
        <v>#DIV/0!</v>
      </c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6" t="e">
        <f>OutputVar!W49/OutputFixed!W49</f>
        <v>#DIV/0!</v>
      </c>
      <c r="X49" s="46" t="e">
        <f>OutputVar!X49/OutputFixed!X49</f>
        <v>#DIV/0!</v>
      </c>
      <c r="Y49" s="46" t="e">
        <f>OutputVar!Y49/OutputFixed!Y49</f>
        <v>#DIV/0!</v>
      </c>
      <c r="Z49" s="46" t="e">
        <f>OutputVar!Z49/OutputFixed!Z49</f>
        <v>#DIV/0!</v>
      </c>
      <c r="AA49" s="46" t="e">
        <f>OutputVar!AA49/OutputFixed!AA49</f>
        <v>#DIV/0!</v>
      </c>
      <c r="AB49" s="46" t="e">
        <f>OutputVar!AB49/OutputFixed!AB49</f>
        <v>#DIV/0!</v>
      </c>
      <c r="AC49" s="46" t="e">
        <f>OutputVar!AC49/OutputFixed!AC49</f>
        <v>#DIV/0!</v>
      </c>
      <c r="AD49" s="46" t="e">
        <f>OutputVar!AD49/OutputFixed!AD49</f>
        <v>#DIV/0!</v>
      </c>
      <c r="AE49" s="46" t="e">
        <f>OutputVar!AE49/OutputFixed!AE49</f>
        <v>#DIV/0!</v>
      </c>
      <c r="AF49" s="46" t="e">
        <f>OutputVar!AF49/OutputFixed!AF49</f>
        <v>#DIV/0!</v>
      </c>
      <c r="AG49" s="46" t="e">
        <f>OutputVar!AG49/OutputFixed!AG49</f>
        <v>#DIV/0!</v>
      </c>
      <c r="AH49" s="46" t="e">
        <f>OutputVar!AH49/OutputFixed!AH49</f>
        <v>#DIV/0!</v>
      </c>
      <c r="AI49" s="46" t="e">
        <f>OutputVar!AI49/OutputFixed!AI49</f>
        <v>#DIV/0!</v>
      </c>
      <c r="AJ49" s="46" t="e">
        <f>OutputVar!AJ49/OutputFixed!AJ49</f>
        <v>#DIV/0!</v>
      </c>
      <c r="AK49" s="46" t="e">
        <f>OutputVar!AK49/OutputFixed!AK49</f>
        <v>#DIV/0!</v>
      </c>
      <c r="AL49" s="46" t="e">
        <f>OutputVar!AL49/OutputFixed!AL49</f>
        <v>#DIV/0!</v>
      </c>
      <c r="AM49" s="46" t="e">
        <f>OutputVar!AM49/OutputFixed!AM49</f>
        <v>#DIV/0!</v>
      </c>
      <c r="AN49" s="46" t="e">
        <f>OutputVar!AN49/OutputFixed!AN49</f>
        <v>#DIV/0!</v>
      </c>
      <c r="AO49" s="46" t="e">
        <f>OutputVar!AO49/OutputFixed!AO49</f>
        <v>#DIV/0!</v>
      </c>
      <c r="AP49" s="46" t="e">
        <f>OutputVar!AP49/OutputFixed!AP49</f>
        <v>#DIV/0!</v>
      </c>
      <c r="AQ49" s="46" t="e">
        <f>OutputVar!AQ49/OutputFixed!AQ49</f>
        <v>#DIV/0!</v>
      </c>
      <c r="AR49" s="46" t="e">
        <f>OutputVar!AR49/OutputFixed!AR49</f>
        <v>#DIV/0!</v>
      </c>
      <c r="AS49" s="46" t="e">
        <f>OutputVar!AS49/OutputFixed!AS49</f>
        <v>#DIV/0!</v>
      </c>
      <c r="AT49" s="46" t="e">
        <f>OutputVar!AT49/OutputFixed!AT49</f>
        <v>#DIV/0!</v>
      </c>
      <c r="AU49" s="46" t="e">
        <f>OutputVar!AU49/OutputFixed!AU49</f>
        <v>#DIV/0!</v>
      </c>
      <c r="AV49" s="46" t="e">
        <f>OutputVar!AV49/OutputFixed!AV49</f>
        <v>#DIV/0!</v>
      </c>
      <c r="AW49" s="46" t="e">
        <f>OutputVar!AW49/OutputFixed!AW49</f>
        <v>#DIV/0!</v>
      </c>
      <c r="AX49" s="46" t="e">
        <f>OutputVar!AX49/OutputFixed!AX49</f>
        <v>#DIV/0!</v>
      </c>
      <c r="AY49" s="46" t="e">
        <f>OutputVar!AY49/OutputFixed!AY49</f>
        <v>#DIV/0!</v>
      </c>
      <c r="AZ49" s="46" t="e">
        <f>OutputVar!AZ49/OutputFixed!AZ49</f>
        <v>#DIV/0!</v>
      </c>
      <c r="BA49" s="46" t="e">
        <f>OutputVar!BA49/OutputFixed!BA49</f>
        <v>#DIV/0!</v>
      </c>
      <c r="BB49" s="46" t="e">
        <f>OutputVar!BB49/OutputFixed!BB49</f>
        <v>#DIV/0!</v>
      </c>
      <c r="BC49" s="46" t="e">
        <f>OutputVar!BC49/OutputFixed!BC49</f>
        <v>#DIV/0!</v>
      </c>
      <c r="BD49" s="46" t="e">
        <f>OutputVar!BD49/OutputFixed!BD49</f>
        <v>#DIV/0!</v>
      </c>
      <c r="BE49" s="46" t="e">
        <f>OutputVar!BE49/OutputFixed!BE49</f>
        <v>#DIV/0!</v>
      </c>
      <c r="BF49" s="46" t="e">
        <f>OutputVar!BF49/OutputFixed!BF49</f>
        <v>#DIV/0!</v>
      </c>
      <c r="BG49" s="46" t="e">
        <f>OutputVar!BG49/OutputFixed!BG49</f>
        <v>#DIV/0!</v>
      </c>
      <c r="BH49" s="46" t="e">
        <f>OutputVar!BH49/OutputFixed!BH49</f>
        <v>#DIV/0!</v>
      </c>
      <c r="BI49" s="46" t="e">
        <f>OutputVar!BI49/OutputFixed!BI49</f>
        <v>#DIV/0!</v>
      </c>
      <c r="BJ49" s="46" t="e">
        <f>OutputVar!BJ49/OutputFixed!BJ49</f>
        <v>#DIV/0!</v>
      </c>
      <c r="BK49" s="46" t="e">
        <f>OutputVar!BK49/OutputFixed!BK49</f>
        <v>#DIV/0!</v>
      </c>
      <c r="BL49" s="46" t="e">
        <f>OutputVar!BL49/OutputFixed!BL49</f>
        <v>#DIV/0!</v>
      </c>
      <c r="BM49" s="46" t="e">
        <f>OutputVar!BM49/OutputFixed!BM49</f>
        <v>#DIV/0!</v>
      </c>
      <c r="BN49" s="46" t="e">
        <f>OutputVar!BN49/OutputFixed!BN49</f>
        <v>#DIV/0!</v>
      </c>
      <c r="BO49" s="46" t="e">
        <f>OutputVar!BO49/OutputFixed!BO49</f>
        <v>#DIV/0!</v>
      </c>
      <c r="BP49" s="46" t="e">
        <f>OutputVar!BP49/OutputFixed!BP49</f>
        <v>#DIV/0!</v>
      </c>
      <c r="BQ49" s="46" t="e">
        <f>OutputVar!BQ49/OutputFixed!BQ49</f>
        <v>#DIV/0!</v>
      </c>
      <c r="BR49" s="46" t="e">
        <f>OutputVar!BR49/OutputFixed!BR49</f>
        <v>#DIV/0!</v>
      </c>
      <c r="BS49" s="45"/>
    </row>
    <row r="50" spans="1:71" x14ac:dyDescent="0.2">
      <c r="A50" s="1"/>
      <c r="B50" s="1"/>
      <c r="C50" s="1" t="s">
        <v>122</v>
      </c>
      <c r="D50" s="1" t="s">
        <v>4</v>
      </c>
      <c r="E50" s="1"/>
      <c r="F50" s="1"/>
      <c r="G50" s="47">
        <f>OutputVar!G50/OutputFixed!G50</f>
        <v>0</v>
      </c>
      <c r="H50" s="47">
        <f>OutputVar!H50/OutputFixed!H50</f>
        <v>7.8035964125723065E-3</v>
      </c>
      <c r="I50" s="47">
        <f>OutputVar!I50/OutputFixed!I50</f>
        <v>0</v>
      </c>
      <c r="J50" s="47">
        <f>OutputVar!J50/OutputFixed!J50</f>
        <v>0</v>
      </c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7">
        <f>OutputVar!W50/OutputFixed!W50</f>
        <v>0</v>
      </c>
      <c r="X50" s="47">
        <f>OutputVar!X50/OutputFixed!X50</f>
        <v>0</v>
      </c>
      <c r="Y50" s="47">
        <f>OutputVar!Y50/OutputFixed!Y50</f>
        <v>0</v>
      </c>
      <c r="Z50" s="47">
        <f>OutputVar!Z50/OutputFixed!Z50</f>
        <v>0</v>
      </c>
      <c r="AA50" s="47">
        <f>OutputVar!AA50/OutputFixed!AA50</f>
        <v>0</v>
      </c>
      <c r="AB50" s="47">
        <f>OutputVar!AB50/OutputFixed!AB50</f>
        <v>0</v>
      </c>
      <c r="AC50" s="47">
        <f>OutputVar!AC50/OutputFixed!AC50</f>
        <v>0</v>
      </c>
      <c r="AD50" s="47">
        <f>OutputVar!AD50/OutputFixed!AD50</f>
        <v>0</v>
      </c>
      <c r="AE50" s="47">
        <f>OutputVar!AE50/OutputFixed!AE50</f>
        <v>0</v>
      </c>
      <c r="AF50" s="47">
        <f>OutputVar!AF50/OutputFixed!AF50</f>
        <v>0</v>
      </c>
      <c r="AG50" s="47">
        <f>OutputVar!AG50/OutputFixed!AG50</f>
        <v>0</v>
      </c>
      <c r="AH50" s="47">
        <f>OutputVar!AH50/OutputFixed!AH50</f>
        <v>0</v>
      </c>
      <c r="AI50" s="47">
        <f>OutputVar!AI50/OutputFixed!AI50</f>
        <v>5.5950784349894801E-3</v>
      </c>
      <c r="AJ50" s="47">
        <f>OutputVar!AJ50/OutputFixed!AJ50</f>
        <v>7.8209777427654566E-3</v>
      </c>
      <c r="AK50" s="47">
        <f>OutputVar!AK50/OutputFixed!AK50</f>
        <v>7.8189879621733353E-3</v>
      </c>
      <c r="AL50" s="47">
        <f>OutputVar!AL50/OutputFixed!AL50</f>
        <v>7.8170588421186057E-3</v>
      </c>
      <c r="AM50" s="47">
        <f>OutputVar!AM50/OutputFixed!AM50</f>
        <v>7.81518850495482E-3</v>
      </c>
      <c r="AN50" s="47">
        <f>OutputVar!AN50/OutputFixed!AN50</f>
        <v>7.8133751328416292E-3</v>
      </c>
      <c r="AO50" s="47">
        <f>OutputVar!AO50/OutputFixed!AO50</f>
        <v>7.8116169657412807E-3</v>
      </c>
      <c r="AP50" s="47">
        <f>OutputVar!AP50/OutputFixed!AP50</f>
        <v>7.8099122994851142E-3</v>
      </c>
      <c r="AQ50" s="47">
        <f>OutputVar!AQ50/OutputFixed!AQ50</f>
        <v>7.8082594839125651E-3</v>
      </c>
      <c r="AR50" s="47">
        <f>OutputVar!AR50/OutputFixed!AR50</f>
        <v>7.806656921076403E-3</v>
      </c>
      <c r="AS50" s="47">
        <f>OutputVar!AS50/OutputFixed!AS50</f>
        <v>7.8051030635127965E-3</v>
      </c>
      <c r="AT50" s="47">
        <f>OutputVar!AT50/OutputFixed!AT50</f>
        <v>7.8035964125723065E-3</v>
      </c>
      <c r="AU50" s="47">
        <f>OutputVar!AU50/OutputFixed!AU50</f>
        <v>2.2241166825536065E-3</v>
      </c>
      <c r="AV50" s="47">
        <f>OutputVar!AV50/OutputFixed!AV50</f>
        <v>0</v>
      </c>
      <c r="AW50" s="47">
        <f>OutputVar!AW50/OutputFixed!AW50</f>
        <v>0</v>
      </c>
      <c r="AX50" s="47">
        <f>OutputVar!AX50/OutputFixed!AX50</f>
        <v>0</v>
      </c>
      <c r="AY50" s="47">
        <f>OutputVar!AY50/OutputFixed!AY50</f>
        <v>0</v>
      </c>
      <c r="AZ50" s="47">
        <f>OutputVar!AZ50/OutputFixed!AZ50</f>
        <v>0</v>
      </c>
      <c r="BA50" s="47">
        <f>OutputVar!BA50/OutputFixed!BA50</f>
        <v>0</v>
      </c>
      <c r="BB50" s="47">
        <f>OutputVar!BB50/OutputFixed!BB50</f>
        <v>0</v>
      </c>
      <c r="BC50" s="47">
        <f>OutputVar!BC50/OutputFixed!BC50</f>
        <v>0</v>
      </c>
      <c r="BD50" s="47">
        <f>OutputVar!BD50/OutputFixed!BD50</f>
        <v>0</v>
      </c>
      <c r="BE50" s="47">
        <f>OutputVar!BE50/OutputFixed!BE50</f>
        <v>0</v>
      </c>
      <c r="BF50" s="47">
        <f>OutputVar!BF50/OutputFixed!BF50</f>
        <v>0</v>
      </c>
      <c r="BG50" s="47">
        <f>OutputVar!BG50/OutputFixed!BG50</f>
        <v>0</v>
      </c>
      <c r="BH50" s="47">
        <f>OutputVar!BH50/OutputFixed!BH50</f>
        <v>0</v>
      </c>
      <c r="BI50" s="47">
        <f>OutputVar!BI50/OutputFixed!BI50</f>
        <v>0</v>
      </c>
      <c r="BJ50" s="47">
        <f>OutputVar!BJ50/OutputFixed!BJ50</f>
        <v>0</v>
      </c>
      <c r="BK50" s="47">
        <f>OutputVar!BK50/OutputFixed!BK50</f>
        <v>0</v>
      </c>
      <c r="BL50" s="47">
        <f>OutputVar!BL50/OutputFixed!BL50</f>
        <v>0</v>
      </c>
      <c r="BM50" s="47">
        <f>OutputVar!BM50/OutputFixed!BM50</f>
        <v>0</v>
      </c>
      <c r="BN50" s="47">
        <f>OutputVar!BN50/OutputFixed!BN50</f>
        <v>0</v>
      </c>
      <c r="BO50" s="47">
        <f>OutputVar!BO50/OutputFixed!BO50</f>
        <v>0</v>
      </c>
      <c r="BP50" s="47">
        <f>OutputVar!BP50/OutputFixed!BP50</f>
        <v>0</v>
      </c>
      <c r="BQ50" s="47">
        <f>OutputVar!BQ50/OutputFixed!BQ50</f>
        <v>0</v>
      </c>
      <c r="BR50" s="47">
        <f>OutputVar!BR50/OutputFixed!BR50</f>
        <v>0</v>
      </c>
      <c r="BS50" s="45"/>
    </row>
    <row r="51" spans="1:71" x14ac:dyDescent="0.2">
      <c r="A51" s="1"/>
      <c r="B51" s="1"/>
      <c r="C51" s="1"/>
      <c r="D51" s="1"/>
      <c r="E51" s="1"/>
      <c r="F51" s="1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  <c r="AJ51" s="45"/>
      <c r="AK51" s="45"/>
      <c r="AL51" s="45"/>
      <c r="AM51" s="45"/>
      <c r="AN51" s="45"/>
      <c r="AO51" s="45"/>
      <c r="AP51" s="45"/>
      <c r="AQ51" s="45"/>
      <c r="AR51" s="45"/>
      <c r="AS51" s="45"/>
      <c r="AT51" s="45"/>
      <c r="AU51" s="45"/>
      <c r="AV51" s="45"/>
      <c r="AW51" s="45"/>
      <c r="AX51" s="45"/>
      <c r="AY51" s="45"/>
      <c r="AZ51" s="45"/>
      <c r="BA51" s="45"/>
      <c r="BB51" s="45"/>
      <c r="BC51" s="45"/>
      <c r="BD51" s="45"/>
      <c r="BE51" s="45"/>
      <c r="BF51" s="45"/>
      <c r="BG51" s="45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</row>
    <row r="52" spans="1:71" x14ac:dyDescent="0.2">
      <c r="A52" s="1"/>
      <c r="B52" s="1"/>
      <c r="C52" s="1" t="s">
        <v>121</v>
      </c>
      <c r="D52" s="1" t="s">
        <v>4</v>
      </c>
      <c r="E52" s="1"/>
      <c r="F52" s="1"/>
      <c r="G52" s="47">
        <f>OutputVar!G52/OutputFixed!G52</f>
        <v>0</v>
      </c>
      <c r="H52" s="47">
        <f>OutputVar!H52/OutputFixed!H52</f>
        <v>0.33281363910551259</v>
      </c>
      <c r="I52" s="47">
        <f>OutputVar!I52/OutputFixed!I52</f>
        <v>6.7663285841476919E-2</v>
      </c>
      <c r="J52" s="47">
        <f>OutputVar!J52/OutputFixed!J52</f>
        <v>3.2605218326028591E-2</v>
      </c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7">
        <f>OutputVar!W52/OutputFixed!W52</f>
        <v>0</v>
      </c>
      <c r="X52" s="47">
        <f>OutputVar!X52/OutputFixed!X52</f>
        <v>0</v>
      </c>
      <c r="Y52" s="47">
        <f>OutputVar!Y52/OutputFixed!Y52</f>
        <v>0</v>
      </c>
      <c r="Z52" s="47">
        <f>OutputVar!Z52/OutputFixed!Z52</f>
        <v>0</v>
      </c>
      <c r="AA52" s="47">
        <f>OutputVar!AA52/OutputFixed!AA52</f>
        <v>0</v>
      </c>
      <c r="AB52" s="47">
        <f>OutputVar!AB52/OutputFixed!AB52</f>
        <v>0</v>
      </c>
      <c r="AC52" s="47">
        <f>OutputVar!AC52/OutputFixed!AC52</f>
        <v>0</v>
      </c>
      <c r="AD52" s="47">
        <f>OutputVar!AD52/OutputFixed!AD52</f>
        <v>0</v>
      </c>
      <c r="AE52" s="47">
        <f>OutputVar!AE52/OutputFixed!AE52</f>
        <v>0</v>
      </c>
      <c r="AF52" s="47">
        <f>OutputVar!AF52/OutputFixed!AF52</f>
        <v>0</v>
      </c>
      <c r="AG52" s="47">
        <f>OutputVar!AG52/OutputFixed!AG52</f>
        <v>0</v>
      </c>
      <c r="AH52" s="47">
        <f>OutputVar!AH52/OutputFixed!AH52</f>
        <v>0</v>
      </c>
      <c r="AI52" s="47">
        <f>OutputVar!AI52/OutputFixed!AI52</f>
        <v>-2.0110831487200668E-2</v>
      </c>
      <c r="AJ52" s="47">
        <f>OutputVar!AJ52/OutputFixed!AJ52</f>
        <v>-4.8026670521777753E-2</v>
      </c>
      <c r="AK52" s="47">
        <f>OutputVar!AK52/OutputFixed!AK52</f>
        <v>-8.9220967430357692E-2</v>
      </c>
      <c r="AL52" s="47">
        <f>OutputVar!AL52/OutputFixed!AL52</f>
        <v>-0.15585330112203247</v>
      </c>
      <c r="AM52" s="47">
        <f>OutputVar!AM52/OutputFixed!AM52</f>
        <v>-0.28146714839367937</v>
      </c>
      <c r="AN52" s="47">
        <f>OutputVar!AN52/OutputFixed!AN52</f>
        <v>-0.60487864389128154</v>
      </c>
      <c r="AO52" s="47">
        <f>OutputVar!AO52/OutputFixed!AO52</f>
        <v>-3.2874390219340484</v>
      </c>
      <c r="AP52" s="47">
        <f>OutputVar!AP52/OutputFixed!AP52</f>
        <v>1.4266194339247933</v>
      </c>
      <c r="AQ52" s="47">
        <f>OutputVar!AQ52/OutputFixed!AQ52</f>
        <v>0.67703867687913954</v>
      </c>
      <c r="AR52" s="47">
        <f>OutputVar!AR52/OutputFixed!AR52</f>
        <v>0.47781063908191562</v>
      </c>
      <c r="AS52" s="47">
        <f>OutputVar!AS52/OutputFixed!AS52</f>
        <v>0.38574854585541885</v>
      </c>
      <c r="AT52" s="47">
        <f>OutputVar!AT52/OutputFixed!AT52</f>
        <v>0.33281363910551259</v>
      </c>
      <c r="AU52" s="47">
        <f>OutputVar!AU52/OutputFixed!AU52</f>
        <v>0.24973523439961273</v>
      </c>
      <c r="AV52" s="47">
        <f>OutputVar!AV52/OutputFixed!AV52</f>
        <v>0.19999541641992136</v>
      </c>
      <c r="AW52" s="47">
        <f>OutputVar!AW52/OutputFixed!AW52</f>
        <v>0.16687758392006685</v>
      </c>
      <c r="AX52" s="47">
        <f>OutputVar!AX52/OutputFixed!AX52</f>
        <v>0.14324074468904807</v>
      </c>
      <c r="AY52" s="47">
        <f>OutputVar!AY52/OutputFixed!AY52</f>
        <v>0.12552200917613088</v>
      </c>
      <c r="AZ52" s="47">
        <f>OutputVar!AZ52/OutputFixed!AZ52</f>
        <v>0.11174499198315072</v>
      </c>
      <c r="BA52" s="47">
        <f>OutputVar!BA52/OutputFixed!BA52</f>
        <v>0.1007252083133546</v>
      </c>
      <c r="BB52" s="47">
        <f>OutputVar!BB52/OutputFixed!BB52</f>
        <v>9.1709561724616875E-2</v>
      </c>
      <c r="BC52" s="47">
        <f>OutputVar!BC52/OutputFixed!BC52</f>
        <v>8.4196343852660435E-2</v>
      </c>
      <c r="BD52" s="47">
        <f>OutputVar!BD52/OutputFixed!BD52</f>
        <v>7.7838420018590787E-2</v>
      </c>
      <c r="BE52" s="47">
        <f>OutputVar!BE52/OutputFixed!BE52</f>
        <v>7.2387957187570046E-2</v>
      </c>
      <c r="BF52" s="47">
        <f>OutputVar!BF52/OutputFixed!BF52</f>
        <v>6.7663285841476919E-2</v>
      </c>
      <c r="BG52" s="47">
        <f>OutputVar!BG52/OutputFixed!BG52</f>
        <v>6.2049980490966793E-2</v>
      </c>
      <c r="BH52" s="47">
        <f>OutputVar!BH52/OutputFixed!BH52</f>
        <v>5.7305071249611213E-2</v>
      </c>
      <c r="BI52" s="47">
        <f>OutputVar!BI52/OutputFixed!BI52</f>
        <v>5.3241314530177511E-2</v>
      </c>
      <c r="BJ52" s="47">
        <f>OutputVar!BJ52/OutputFixed!BJ52</f>
        <v>4.9721692700704485E-2</v>
      </c>
      <c r="BK52" s="47">
        <f>OutputVar!BK52/OutputFixed!BK52</f>
        <v>4.664363168917858E-2</v>
      </c>
      <c r="BL52" s="47">
        <f>OutputVar!BL52/OutputFixed!BL52</f>
        <v>4.3928817824059538E-2</v>
      </c>
      <c r="BM52" s="47">
        <f>OutputVar!BM52/OutputFixed!BM52</f>
        <v>4.1516425734401584E-2</v>
      </c>
      <c r="BN52" s="47">
        <f>OutputVar!BN52/OutputFixed!BN52</f>
        <v>3.9358494756933482E-2</v>
      </c>
      <c r="BO52" s="47">
        <f>OutputVar!BO52/OutputFixed!BO52</f>
        <v>3.7416698549990357E-2</v>
      </c>
      <c r="BP52" s="47">
        <f>OutputVar!BP52/OutputFixed!BP52</f>
        <v>3.5660041558138039E-2</v>
      </c>
      <c r="BQ52" s="47">
        <f>OutputVar!BQ52/OutputFixed!BQ52</f>
        <v>3.4063186236314907E-2</v>
      </c>
      <c r="BR52" s="47">
        <f>OutputVar!BR52/OutputFixed!BR52</f>
        <v>3.2605218326028591E-2</v>
      </c>
      <c r="BS52" s="45"/>
    </row>
    <row r="53" spans="1:71" x14ac:dyDescent="0.2">
      <c r="A53" s="1"/>
      <c r="B53" s="1"/>
      <c r="C53" s="1"/>
      <c r="D53" s="1"/>
      <c r="E53" s="1"/>
      <c r="F53" s="1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  <c r="AZ53" s="45"/>
      <c r="BA53" s="45"/>
      <c r="BB53" s="45"/>
      <c r="BC53" s="45"/>
      <c r="BD53" s="45"/>
      <c r="BE53" s="45"/>
      <c r="BF53" s="45"/>
      <c r="BG53" s="45"/>
      <c r="BH53" s="45"/>
      <c r="BI53" s="45"/>
      <c r="BJ53" s="45"/>
      <c r="BK53" s="45"/>
      <c r="BL53" s="45"/>
      <c r="BM53" s="45"/>
      <c r="BN53" s="45"/>
      <c r="BO53" s="45"/>
      <c r="BP53" s="45"/>
      <c r="BQ53" s="45"/>
      <c r="BR53" s="45"/>
      <c r="BS53" s="45"/>
    </row>
    <row r="54" spans="1:71" x14ac:dyDescent="0.2">
      <c r="A54" s="1"/>
      <c r="B54" s="1"/>
      <c r="C54" s="1" t="s">
        <v>120</v>
      </c>
      <c r="D54" s="1" t="s">
        <v>4</v>
      </c>
      <c r="E54" s="1"/>
      <c r="F54" s="1"/>
      <c r="G54" s="47">
        <f>OutputVar!G54/OutputFixed!G54</f>
        <v>0</v>
      </c>
      <c r="H54" s="47">
        <f>OutputVar!H54/OutputFixed!H54</f>
        <v>4.0751749116529686E-2</v>
      </c>
      <c r="I54" s="47">
        <f>OutputVar!I54/OutputFixed!I54</f>
        <v>3.3646966014878925E-2</v>
      </c>
      <c r="J54" s="47">
        <f>OutputVar!J54/OutputFixed!J54</f>
        <v>2.4368346360378185E-2</v>
      </c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7">
        <f>OutputVar!W54/OutputFixed!W54</f>
        <v>0</v>
      </c>
      <c r="X54" s="47">
        <f>OutputVar!X54/OutputFixed!X54</f>
        <v>0</v>
      </c>
      <c r="Y54" s="47">
        <f>OutputVar!Y54/OutputFixed!Y54</f>
        <v>0</v>
      </c>
      <c r="Z54" s="47">
        <f>OutputVar!Z54/OutputFixed!Z54</f>
        <v>0</v>
      </c>
      <c r="AA54" s="47">
        <f>OutputVar!AA54/OutputFixed!AA54</f>
        <v>0</v>
      </c>
      <c r="AB54" s="47">
        <f>OutputVar!AB54/OutputFixed!AB54</f>
        <v>0</v>
      </c>
      <c r="AC54" s="47">
        <f>OutputVar!AC54/OutputFixed!AC54</f>
        <v>0</v>
      </c>
      <c r="AD54" s="47">
        <f>OutputVar!AD54/OutputFixed!AD54</f>
        <v>0</v>
      </c>
      <c r="AE54" s="47">
        <f>OutputVar!AE54/OutputFixed!AE54</f>
        <v>0</v>
      </c>
      <c r="AF54" s="47">
        <f>OutputVar!AF54/OutputFixed!AF54</f>
        <v>0</v>
      </c>
      <c r="AG54" s="47">
        <f>OutputVar!AG54/OutputFixed!AG54</f>
        <v>0</v>
      </c>
      <c r="AH54" s="47">
        <f>OutputVar!AH54/OutputFixed!AH54</f>
        <v>0</v>
      </c>
      <c r="AI54" s="47">
        <f>OutputVar!AI54/OutputFixed!AI54</f>
        <v>3.2099081271235209E-3</v>
      </c>
      <c r="AJ54" s="47">
        <f>OutputVar!AJ54/OutputFixed!AJ54</f>
        <v>6.4771344622850365E-3</v>
      </c>
      <c r="AK54" s="47">
        <f>OutputVar!AK54/OutputFixed!AK54</f>
        <v>9.7947988209804836E-3</v>
      </c>
      <c r="AL54" s="47">
        <f>OutputVar!AL54/OutputFixed!AL54</f>
        <v>1.3155863133451887E-2</v>
      </c>
      <c r="AM54" s="47">
        <f>OutputVar!AM54/OutputFixed!AM54</f>
        <v>1.6553184633784881E-2</v>
      </c>
      <c r="AN54" s="47">
        <f>OutputVar!AN54/OutputFixed!AN54</f>
        <v>1.997956919568904E-2</v>
      </c>
      <c r="AO54" s="47">
        <f>OutputVar!AO54/OutputFixed!AO54</f>
        <v>2.3427824006706621E-2</v>
      </c>
      <c r="AP54" s="47">
        <f>OutputVar!AP54/OutputFixed!AP54</f>
        <v>2.6890808810263435E-2</v>
      </c>
      <c r="AQ54" s="47">
        <f>OutputVar!AQ54/OutputFixed!AQ54</f>
        <v>3.0361485000907802E-2</v>
      </c>
      <c r="AR54" s="47">
        <f>OutputVar!AR54/OutputFixed!AR54</f>
        <v>3.3832961929731897E-2</v>
      </c>
      <c r="AS54" s="47">
        <f>OutputVar!AS54/OutputFixed!AS54</f>
        <v>3.7298539861241313E-2</v>
      </c>
      <c r="AT54" s="47">
        <f>OutputVar!AT54/OutputFixed!AT54</f>
        <v>4.0751749116529686E-2</v>
      </c>
      <c r="AU54" s="47">
        <f>OutputVar!AU54/OutputFixed!AU54</f>
        <v>4.0172975152111712E-2</v>
      </c>
      <c r="AV54" s="47">
        <f>OutputVar!AV54/OutputFixed!AV54</f>
        <v>3.9585795742528421E-2</v>
      </c>
      <c r="AW54" s="47">
        <f>OutputVar!AW54/OutputFixed!AW54</f>
        <v>3.8992368197122401E-2</v>
      </c>
      <c r="AX54" s="47">
        <f>OutputVar!AX54/OutputFixed!AX54</f>
        <v>3.8394683443110734E-2</v>
      </c>
      <c r="AY54" s="47">
        <f>OutputVar!AY54/OutputFixed!AY54</f>
        <v>3.7794568090665601E-2</v>
      </c>
      <c r="AZ54" s="47">
        <f>OutputVar!AZ54/OutputFixed!AZ54</f>
        <v>3.7193688270792877E-2</v>
      </c>
      <c r="BA54" s="47">
        <f>OutputVar!BA54/OutputFixed!BA54</f>
        <v>3.6593554899728244E-2</v>
      </c>
      <c r="BB54" s="47">
        <f>OutputVar!BB54/OutputFixed!BB54</f>
        <v>3.599553005411129E-2</v>
      </c>
      <c r="BC54" s="47">
        <f>OutputVar!BC54/OutputFixed!BC54</f>
        <v>3.5400834174396309E-2</v>
      </c>
      <c r="BD54" s="47">
        <f>OutputVar!BD54/OutputFixed!BD54</f>
        <v>3.4810553848105066E-2</v>
      </c>
      <c r="BE54" s="47">
        <f>OutputVar!BE54/OutputFixed!BE54</f>
        <v>3.4225649958281951E-2</v>
      </c>
      <c r="BF54" s="47">
        <f>OutputVar!BF54/OutputFixed!BF54</f>
        <v>3.3646966014878925E-2</v>
      </c>
      <c r="BG54" s="47">
        <f>OutputVar!BG54/OutputFixed!BG54</f>
        <v>3.2670023237475171E-2</v>
      </c>
      <c r="BH54" s="47">
        <f>OutputVar!BH54/OutputFixed!BH54</f>
        <v>3.1737235996093759E-2</v>
      </c>
      <c r="BI54" s="47">
        <f>OutputVar!BI54/OutputFixed!BI54</f>
        <v>3.0846179461644713E-2</v>
      </c>
      <c r="BJ54" s="47">
        <f>OutputVar!BJ54/OutputFixed!BJ54</f>
        <v>2.9994568101518106E-2</v>
      </c>
      <c r="BK54" s="47">
        <f>OutputVar!BK54/OutputFixed!BK54</f>
        <v>2.9180249410424946E-2</v>
      </c>
      <c r="BL54" s="47">
        <f>OutputVar!BL54/OutputFixed!BL54</f>
        <v>2.8401197433049589E-2</v>
      </c>
      <c r="BM54" s="47">
        <f>OutputVar!BM54/OutputFixed!BM54</f>
        <v>2.765550621979632E-2</v>
      </c>
      <c r="BN54" s="47">
        <f>OutputVar!BN54/OutputFixed!BN54</f>
        <v>2.694138332289811E-2</v>
      </c>
      <c r="BO54" s="47">
        <f>OutputVar!BO54/OutputFixed!BO54</f>
        <v>2.6257143412966148E-2</v>
      </c>
      <c r="BP54" s="47">
        <f>OutputVar!BP54/OutputFixed!BP54</f>
        <v>2.5601202074428196E-2</v>
      </c>
      <c r="BQ54" s="47">
        <f>OutputVar!BQ54/OutputFixed!BQ54</f>
        <v>2.4972069821188308E-2</v>
      </c>
      <c r="BR54" s="47">
        <f>OutputVar!BR54/OutputFixed!BR54</f>
        <v>2.4368346360378185E-2</v>
      </c>
      <c r="BS54" s="45"/>
    </row>
    <row r="55" spans="1:71" x14ac:dyDescent="0.2">
      <c r="A55" s="1"/>
      <c r="B55" s="1"/>
      <c r="C55" s="1"/>
      <c r="D55" s="1"/>
      <c r="E55" s="1"/>
      <c r="F55" s="1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  <c r="AZ55" s="45"/>
      <c r="BA55" s="45"/>
      <c r="BB55" s="45"/>
      <c r="BC55" s="45"/>
      <c r="BD55" s="45"/>
      <c r="BE55" s="45"/>
      <c r="BF55" s="45"/>
      <c r="BG55" s="45"/>
      <c r="BH55" s="45"/>
      <c r="BI55" s="45"/>
      <c r="BJ55" s="45"/>
      <c r="BK55" s="45"/>
      <c r="BL55" s="45"/>
      <c r="BM55" s="45"/>
      <c r="BN55" s="45"/>
      <c r="BO55" s="45"/>
      <c r="BP55" s="45"/>
      <c r="BQ55" s="45"/>
      <c r="BR55" s="45"/>
      <c r="BS55" s="45"/>
    </row>
    <row r="56" spans="1:71" x14ac:dyDescent="0.2">
      <c r="A56" s="1"/>
      <c r="B56" s="1"/>
      <c r="C56" s="1" t="s">
        <v>55</v>
      </c>
      <c r="D56" s="1"/>
      <c r="E56" s="1"/>
      <c r="F56" s="1"/>
      <c r="G56" s="44">
        <f>OutputVar!G56/OutputFixed!G56</f>
        <v>0</v>
      </c>
      <c r="H56" s="44">
        <f>OutputVar!H56/OutputFixed!H56</f>
        <v>0</v>
      </c>
      <c r="I56" s="44">
        <f>OutputVar!I56/OutputFixed!I56</f>
        <v>0</v>
      </c>
      <c r="J56" s="44">
        <f>OutputVar!J56/OutputFixed!J56</f>
        <v>0</v>
      </c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6">
        <f>OutputVar!W56/OutputFixed!W56</f>
        <v>0</v>
      </c>
      <c r="X56" s="46">
        <f>OutputVar!X56/OutputFixed!X56</f>
        <v>0</v>
      </c>
      <c r="Y56" s="46">
        <f>OutputVar!Y56/OutputFixed!Y56</f>
        <v>0</v>
      </c>
      <c r="Z56" s="46">
        <f>OutputVar!Z56/OutputFixed!Z56</f>
        <v>0</v>
      </c>
      <c r="AA56" s="46">
        <f>OutputVar!AA56/OutputFixed!AA56</f>
        <v>0</v>
      </c>
      <c r="AB56" s="46">
        <f>OutputVar!AB56/OutputFixed!AB56</f>
        <v>0</v>
      </c>
      <c r="AC56" s="46">
        <f>OutputVar!AC56/OutputFixed!AC56</f>
        <v>0</v>
      </c>
      <c r="AD56" s="46">
        <f>OutputVar!AD56/OutputFixed!AD56</f>
        <v>0</v>
      </c>
      <c r="AE56" s="46">
        <f>OutputVar!AE56/OutputFixed!AE56</f>
        <v>0</v>
      </c>
      <c r="AF56" s="46">
        <f>OutputVar!AF56/OutputFixed!AF56</f>
        <v>0</v>
      </c>
      <c r="AG56" s="46">
        <f>OutputVar!AG56/OutputFixed!AG56</f>
        <v>0</v>
      </c>
      <c r="AH56" s="46">
        <f>OutputVar!AH56/OutputFixed!AH56</f>
        <v>0</v>
      </c>
      <c r="AI56" s="46">
        <f>OutputVar!AI56/OutputFixed!AI56</f>
        <v>0</v>
      </c>
      <c r="AJ56" s="46">
        <f>OutputVar!AJ56/OutputFixed!AJ56</f>
        <v>0</v>
      </c>
      <c r="AK56" s="46">
        <f>OutputVar!AK56/OutputFixed!AK56</f>
        <v>0</v>
      </c>
      <c r="AL56" s="46">
        <f>OutputVar!AL56/OutputFixed!AL56</f>
        <v>0</v>
      </c>
      <c r="AM56" s="46">
        <f>OutputVar!AM56/OutputFixed!AM56</f>
        <v>0</v>
      </c>
      <c r="AN56" s="46">
        <f>OutputVar!AN56/OutputFixed!AN56</f>
        <v>0</v>
      </c>
      <c r="AO56" s="46">
        <f>OutputVar!AO56/OutputFixed!AO56</f>
        <v>0</v>
      </c>
      <c r="AP56" s="46">
        <f>OutputVar!AP56/OutputFixed!AP56</f>
        <v>0</v>
      </c>
      <c r="AQ56" s="46">
        <f>OutputVar!AQ56/OutputFixed!AQ56</f>
        <v>0</v>
      </c>
      <c r="AR56" s="46">
        <f>OutputVar!AR56/OutputFixed!AR56</f>
        <v>0</v>
      </c>
      <c r="AS56" s="46">
        <f>OutputVar!AS56/OutputFixed!AS56</f>
        <v>0</v>
      </c>
      <c r="AT56" s="46">
        <f>OutputVar!AT56/OutputFixed!AT56</f>
        <v>0</v>
      </c>
      <c r="AU56" s="46">
        <f>OutputVar!AU56/OutputFixed!AU56</f>
        <v>0</v>
      </c>
      <c r="AV56" s="46">
        <f>OutputVar!AV56/OutputFixed!AV56</f>
        <v>0</v>
      </c>
      <c r="AW56" s="46">
        <f>OutputVar!AW56/OutputFixed!AW56</f>
        <v>0</v>
      </c>
      <c r="AX56" s="46">
        <f>OutputVar!AX56/OutputFixed!AX56</f>
        <v>0</v>
      </c>
      <c r="AY56" s="46">
        <f>OutputVar!AY56/OutputFixed!AY56</f>
        <v>0</v>
      </c>
      <c r="AZ56" s="46">
        <f>OutputVar!AZ56/OutputFixed!AZ56</f>
        <v>0</v>
      </c>
      <c r="BA56" s="46">
        <f>OutputVar!BA56/OutputFixed!BA56</f>
        <v>0</v>
      </c>
      <c r="BB56" s="46">
        <f>OutputVar!BB56/OutputFixed!BB56</f>
        <v>0</v>
      </c>
      <c r="BC56" s="46">
        <f>OutputVar!BC56/OutputFixed!BC56</f>
        <v>0</v>
      </c>
      <c r="BD56" s="46">
        <f>OutputVar!BD56/OutputFixed!BD56</f>
        <v>0</v>
      </c>
      <c r="BE56" s="46">
        <f>OutputVar!BE56/OutputFixed!BE56</f>
        <v>0</v>
      </c>
      <c r="BF56" s="46">
        <f>OutputVar!BF56/OutputFixed!BF56</f>
        <v>0</v>
      </c>
      <c r="BG56" s="46">
        <f>OutputVar!BG56/OutputFixed!BG56</f>
        <v>0</v>
      </c>
      <c r="BH56" s="46">
        <f>OutputVar!BH56/OutputFixed!BH56</f>
        <v>0</v>
      </c>
      <c r="BI56" s="46">
        <f>OutputVar!BI56/OutputFixed!BI56</f>
        <v>0</v>
      </c>
      <c r="BJ56" s="46">
        <f>OutputVar!BJ56/OutputFixed!BJ56</f>
        <v>0</v>
      </c>
      <c r="BK56" s="46">
        <f>OutputVar!BK56/OutputFixed!BK56</f>
        <v>0</v>
      </c>
      <c r="BL56" s="46">
        <f>OutputVar!BL56/OutputFixed!BL56</f>
        <v>0</v>
      </c>
      <c r="BM56" s="46">
        <f>OutputVar!BM56/OutputFixed!BM56</f>
        <v>0</v>
      </c>
      <c r="BN56" s="46">
        <f>OutputVar!BN56/OutputFixed!BN56</f>
        <v>0</v>
      </c>
      <c r="BO56" s="46">
        <f>OutputVar!BO56/OutputFixed!BO56</f>
        <v>0</v>
      </c>
      <c r="BP56" s="46">
        <f>OutputVar!BP56/OutputFixed!BP56</f>
        <v>0</v>
      </c>
      <c r="BQ56" s="46">
        <f>OutputVar!BQ56/OutputFixed!BQ56</f>
        <v>0</v>
      </c>
      <c r="BR56" s="46">
        <f>OutputVar!BR56/OutputFixed!BR56</f>
        <v>0</v>
      </c>
      <c r="BS56" s="45"/>
    </row>
    <row r="57" spans="1:71" x14ac:dyDescent="0.2">
      <c r="A57" s="1"/>
      <c r="B57" s="1"/>
      <c r="C57" s="1" t="s">
        <v>119</v>
      </c>
      <c r="D57" s="1" t="s">
        <v>4</v>
      </c>
      <c r="E57" s="1"/>
      <c r="F57" s="8">
        <v>39000</v>
      </c>
      <c r="G57" s="44">
        <f>OutputVar!G57/OutputFixed!G57</f>
        <v>0</v>
      </c>
      <c r="H57" s="44">
        <f>OutputVar!H57/OutputFixed!H57</f>
        <v>4.229365316279135E-2</v>
      </c>
      <c r="I57" s="44">
        <f>OutputVar!I57/OutputFixed!I57</f>
        <v>3.4691208189661892E-2</v>
      </c>
      <c r="J57" s="44">
        <f>OutputVar!J57/OutputFixed!J57</f>
        <v>2.4911422191741379E-2</v>
      </c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6">
        <f>OutputVar!W57/OutputFixed!W57</f>
        <v>0</v>
      </c>
      <c r="X57" s="46">
        <f>OutputVar!X57/OutputFixed!X57</f>
        <v>0</v>
      </c>
      <c r="Y57" s="46">
        <f>OutputVar!Y57/OutputFixed!Y57</f>
        <v>0</v>
      </c>
      <c r="Z57" s="46">
        <f>OutputVar!Z57/OutputFixed!Z57</f>
        <v>0</v>
      </c>
      <c r="AA57" s="46">
        <f>OutputVar!AA57/OutputFixed!AA57</f>
        <v>0</v>
      </c>
      <c r="AB57" s="46">
        <f>OutputVar!AB57/OutputFixed!AB57</f>
        <v>0</v>
      </c>
      <c r="AC57" s="46">
        <f>OutputVar!AC57/OutputFixed!AC57</f>
        <v>0</v>
      </c>
      <c r="AD57" s="46">
        <f>OutputVar!AD57/OutputFixed!AD57</f>
        <v>0</v>
      </c>
      <c r="AE57" s="46">
        <f>OutputVar!AE57/OutputFixed!AE57</f>
        <v>0</v>
      </c>
      <c r="AF57" s="46">
        <f>OutputVar!AF57/OutputFixed!AF57</f>
        <v>0</v>
      </c>
      <c r="AG57" s="46">
        <f>OutputVar!AG57/OutputFixed!AG57</f>
        <v>0</v>
      </c>
      <c r="AH57" s="46">
        <f>OutputVar!AH57/OutputFixed!AH57</f>
        <v>0</v>
      </c>
      <c r="AI57" s="46">
        <f>OutputVar!AI57/OutputFixed!AI57</f>
        <v>3.3244678298102476E-3</v>
      </c>
      <c r="AJ57" s="46">
        <f>OutputVar!AJ57/OutputFixed!AJ57</f>
        <v>6.710437778395844E-3</v>
      </c>
      <c r="AK57" s="46">
        <f>OutputVar!AK57/OutputFixed!AK57</f>
        <v>1.0150579401232497E-2</v>
      </c>
      <c r="AL57" s="46">
        <f>OutputVar!AL57/OutputFixed!AL57</f>
        <v>1.363737532695952E-2</v>
      </c>
      <c r="AM57" s="46">
        <f>OutputVar!AM57/OutputFixed!AM57</f>
        <v>1.7163179878957584E-2</v>
      </c>
      <c r="AN57" s="46">
        <f>OutputVar!AN57/OutputFixed!AN57</f>
        <v>2.0720278143481978E-2</v>
      </c>
      <c r="AO57" s="46">
        <f>OutputVar!AO57/OutputFixed!AO57</f>
        <v>2.4300944552958219E-2</v>
      </c>
      <c r="AP57" s="46">
        <f>OutputVar!AP57/OutputFixed!AP57</f>
        <v>2.789750008936602E-2</v>
      </c>
      <c r="AQ57" s="46">
        <f>OutputVar!AQ57/OutputFixed!AQ57</f>
        <v>3.1502367271321205E-2</v>
      </c>
      <c r="AR57" s="46">
        <f>OutputVar!AR57/OutputFixed!AR57</f>
        <v>3.5108122166648943E-2</v>
      </c>
      <c r="AS57" s="46">
        <f>OutputVar!AS57/OutputFixed!AS57</f>
        <v>3.8707542766432561E-2</v>
      </c>
      <c r="AT57" s="46">
        <f>OutputVar!AT57/OutputFixed!AT57</f>
        <v>4.229365316279135E-2</v>
      </c>
      <c r="AU57" s="46">
        <f>OutputVar!AU57/OutputFixed!AU57</f>
        <v>4.1670587865378333E-2</v>
      </c>
      <c r="AV57" s="46">
        <f>OutputVar!AV57/OutputFixed!AV57</f>
        <v>4.1039157438545068E-2</v>
      </c>
      <c r="AW57" s="46">
        <f>OutputVar!AW57/OutputFixed!AW57</f>
        <v>4.0401706370860387E-2</v>
      </c>
      <c r="AX57" s="46">
        <f>OutputVar!AX57/OutputFixed!AX57</f>
        <v>3.9760390739604946E-2</v>
      </c>
      <c r="AY57" s="46">
        <f>OutputVar!AY57/OutputFixed!AY57</f>
        <v>3.9117181232188755E-2</v>
      </c>
      <c r="AZ57" s="46">
        <f>OutputVar!AZ57/OutputFixed!AZ57</f>
        <v>3.8473868140343093E-2</v>
      </c>
      <c r="BA57" s="46">
        <f>OutputVar!BA57/OutputFixed!BA57</f>
        <v>3.7832067920315134E-2</v>
      </c>
      <c r="BB57" s="46">
        <f>OutputVar!BB57/OutputFixed!BB57</f>
        <v>3.7193230950966494E-2</v>
      </c>
      <c r="BC57" s="46">
        <f>OutputVar!BC57/OutputFixed!BC57</f>
        <v>3.6558650162998758E-2</v>
      </c>
      <c r="BD57" s="46">
        <f>OutputVar!BD57/OutputFixed!BD57</f>
        <v>3.5929470254462741E-2</v>
      </c>
      <c r="BE57" s="46">
        <f>OutputVar!BE57/OutputFixed!BE57</f>
        <v>3.5306697248688457E-2</v>
      </c>
      <c r="BF57" s="46">
        <f>OutputVar!BF57/OutputFixed!BF57</f>
        <v>3.4691208189661892E-2</v>
      </c>
      <c r="BG57" s="46">
        <f>OutputVar!BG57/OutputFixed!BG57</f>
        <v>3.3653620079506286E-2</v>
      </c>
      <c r="BH57" s="46">
        <f>OutputVar!BH57/OutputFixed!BH57</f>
        <v>3.266467056254381E-2</v>
      </c>
      <c r="BI57" s="46">
        <f>OutputVar!BI57/OutputFixed!BI57</f>
        <v>3.1721549481420253E-2</v>
      </c>
      <c r="BJ57" s="46">
        <f>OutputVar!BJ57/OutputFixed!BJ57</f>
        <v>3.0821622360684874E-2</v>
      </c>
      <c r="BK57" s="46">
        <f>OutputVar!BK57/OutputFixed!BK57</f>
        <v>2.9962420554383373E-2</v>
      </c>
      <c r="BL57" s="46">
        <f>OutputVar!BL57/OutputFixed!BL57</f>
        <v>2.9141631527276789E-2</v>
      </c>
      <c r="BM57" s="46">
        <f>OutputVar!BM57/OutputFixed!BM57</f>
        <v>2.8357089384814068E-2</v>
      </c>
      <c r="BN57" s="46">
        <f>OutputVar!BN57/OutputFixed!BN57</f>
        <v>2.7606765732913926E-2</v>
      </c>
      <c r="BO57" s="46">
        <f>OutputVar!BO57/OutputFixed!BO57</f>
        <v>2.6888760922116964E-2</v>
      </c>
      <c r="BP57" s="46">
        <f>OutputVar!BP57/OutputFixed!BP57</f>
        <v>2.6201295710220843E-2</v>
      </c>
      <c r="BQ57" s="46">
        <f>OutputVar!BQ57/OutputFixed!BQ57</f>
        <v>2.5542703361870304E-2</v>
      </c>
      <c r="BR57" s="46">
        <f>OutputVar!BR57/OutputFixed!BR57</f>
        <v>2.4911422191741379E-2</v>
      </c>
      <c r="BS57" s="45"/>
    </row>
    <row r="58" spans="1:71" x14ac:dyDescent="0.2">
      <c r="A58" s="1"/>
      <c r="B58" s="1"/>
      <c r="C58" s="1" t="s">
        <v>118</v>
      </c>
      <c r="D58" s="1" t="s">
        <v>4</v>
      </c>
      <c r="E58" s="1"/>
      <c r="F58" s="1"/>
      <c r="G58" s="47">
        <f>OutputVar!G58/OutputFixed!G58</f>
        <v>0</v>
      </c>
      <c r="H58" s="47">
        <f>OutputVar!H58/OutputFixed!H58</f>
        <v>4.0751749116529436E-2</v>
      </c>
      <c r="I58" s="47">
        <f>OutputVar!I58/OutputFixed!I58</f>
        <v>3.3646966014878724E-2</v>
      </c>
      <c r="J58" s="47">
        <f>OutputVar!J58/OutputFixed!J58</f>
        <v>2.4368346360378025E-2</v>
      </c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7">
        <f>OutputVar!W58/OutputFixed!W58</f>
        <v>0</v>
      </c>
      <c r="X58" s="47">
        <f>OutputVar!X58/OutputFixed!X58</f>
        <v>0</v>
      </c>
      <c r="Y58" s="47">
        <f>OutputVar!Y58/OutputFixed!Y58</f>
        <v>0</v>
      </c>
      <c r="Z58" s="47">
        <f>OutputVar!Z58/OutputFixed!Z58</f>
        <v>0</v>
      </c>
      <c r="AA58" s="47">
        <f>OutputVar!AA58/OutputFixed!AA58</f>
        <v>0</v>
      </c>
      <c r="AB58" s="47">
        <f>OutputVar!AB58/OutputFixed!AB58</f>
        <v>0</v>
      </c>
      <c r="AC58" s="47">
        <f>OutputVar!AC58/OutputFixed!AC58</f>
        <v>0</v>
      </c>
      <c r="AD58" s="47">
        <f>OutputVar!AD58/OutputFixed!AD58</f>
        <v>0</v>
      </c>
      <c r="AE58" s="47">
        <f>OutputVar!AE58/OutputFixed!AE58</f>
        <v>0</v>
      </c>
      <c r="AF58" s="47">
        <f>OutputVar!AF58/OutputFixed!AF58</f>
        <v>0</v>
      </c>
      <c r="AG58" s="47">
        <f>OutputVar!AG58/OutputFixed!AG58</f>
        <v>0</v>
      </c>
      <c r="AH58" s="47">
        <f>OutputVar!AH58/OutputFixed!AH58</f>
        <v>0</v>
      </c>
      <c r="AI58" s="47">
        <f>OutputVar!AI58/OutputFixed!AI58</f>
        <v>3.2099081271235227E-3</v>
      </c>
      <c r="AJ58" s="47">
        <f>OutputVar!AJ58/OutputFixed!AJ58</f>
        <v>6.4771344622849125E-3</v>
      </c>
      <c r="AK58" s="47">
        <f>OutputVar!AK58/OutputFixed!AK58</f>
        <v>9.7947988209803605E-3</v>
      </c>
      <c r="AL58" s="47">
        <f>OutputVar!AL58/OutputFixed!AL58</f>
        <v>1.3155863133451764E-2</v>
      </c>
      <c r="AM58" s="47">
        <f>OutputVar!AM58/OutputFixed!AM58</f>
        <v>1.6553184633784759E-2</v>
      </c>
      <c r="AN58" s="47">
        <f>OutputVar!AN58/OutputFixed!AN58</f>
        <v>1.9979569195688791E-2</v>
      </c>
      <c r="AO58" s="47">
        <f>OutputVar!AO58/OutputFixed!AO58</f>
        <v>2.3427824006706503E-2</v>
      </c>
      <c r="AP58" s="47">
        <f>OutputVar!AP58/OutputFixed!AP58</f>
        <v>2.6890808810263185E-2</v>
      </c>
      <c r="AQ58" s="47">
        <f>OutputVar!AQ58/OutputFixed!AQ58</f>
        <v>3.0361485000907549E-2</v>
      </c>
      <c r="AR58" s="47">
        <f>OutputVar!AR58/OutputFixed!AR58</f>
        <v>3.3832961929731516E-2</v>
      </c>
      <c r="AS58" s="47">
        <f>OutputVar!AS58/OutputFixed!AS58</f>
        <v>3.7298539861241063E-2</v>
      </c>
      <c r="AT58" s="47">
        <f>OutputVar!AT58/OutputFixed!AT58</f>
        <v>4.0751749116529436E-2</v>
      </c>
      <c r="AU58" s="47">
        <f>OutputVar!AU58/OutputFixed!AU58</f>
        <v>4.0172975152111462E-2</v>
      </c>
      <c r="AV58" s="47">
        <f>OutputVar!AV58/OutputFixed!AV58</f>
        <v>3.9585795742528178E-2</v>
      </c>
      <c r="AW58" s="47">
        <f>OutputVar!AW58/OutputFixed!AW58</f>
        <v>3.8992368197122158E-2</v>
      </c>
      <c r="AX58" s="47">
        <f>OutputVar!AX58/OutputFixed!AX58</f>
        <v>3.8394683443110492E-2</v>
      </c>
      <c r="AY58" s="47">
        <f>OutputVar!AY58/OutputFixed!AY58</f>
        <v>3.7794568090665372E-2</v>
      </c>
      <c r="AZ58" s="47">
        <f>OutputVar!AZ58/OutputFixed!AZ58</f>
        <v>3.7193688270792648E-2</v>
      </c>
      <c r="BA58" s="47">
        <f>OutputVar!BA58/OutputFixed!BA58</f>
        <v>3.6593554899728022E-2</v>
      </c>
      <c r="BB58" s="47">
        <f>OutputVar!BB58/OutputFixed!BB58</f>
        <v>3.5995530054111068E-2</v>
      </c>
      <c r="BC58" s="47">
        <f>OutputVar!BC58/OutputFixed!BC58</f>
        <v>3.5400834174396087E-2</v>
      </c>
      <c r="BD58" s="47">
        <f>OutputVar!BD58/OutputFixed!BD58</f>
        <v>3.481055384810474E-2</v>
      </c>
      <c r="BE58" s="47">
        <f>OutputVar!BE58/OutputFixed!BE58</f>
        <v>3.4225649958281736E-2</v>
      </c>
      <c r="BF58" s="47">
        <f>OutputVar!BF58/OutputFixed!BF58</f>
        <v>3.3646966014878724E-2</v>
      </c>
      <c r="BG58" s="47">
        <f>OutputVar!BG58/OutputFixed!BG58</f>
        <v>3.2670023237474963E-2</v>
      </c>
      <c r="BH58" s="47">
        <f>OutputVar!BH58/OutputFixed!BH58</f>
        <v>3.1737235996093557E-2</v>
      </c>
      <c r="BI58" s="47">
        <f>OutputVar!BI58/OutputFixed!BI58</f>
        <v>3.0846179461644519E-2</v>
      </c>
      <c r="BJ58" s="47">
        <f>OutputVar!BJ58/OutputFixed!BJ58</f>
        <v>2.9994568101517922E-2</v>
      </c>
      <c r="BK58" s="47">
        <f>OutputVar!BK58/OutputFixed!BK58</f>
        <v>2.9180249410424762E-2</v>
      </c>
      <c r="BL58" s="47">
        <f>OutputVar!BL58/OutputFixed!BL58</f>
        <v>2.8401197433049415E-2</v>
      </c>
      <c r="BM58" s="47">
        <f>OutputVar!BM58/OutputFixed!BM58</f>
        <v>2.7655506219796146E-2</v>
      </c>
      <c r="BN58" s="47">
        <f>OutputVar!BN58/OutputFixed!BN58</f>
        <v>2.694138332289794E-2</v>
      </c>
      <c r="BO58" s="47">
        <f>OutputVar!BO58/OutputFixed!BO58</f>
        <v>2.6257143412965978E-2</v>
      </c>
      <c r="BP58" s="47">
        <f>OutputVar!BP58/OutputFixed!BP58</f>
        <v>2.5601202074428033E-2</v>
      </c>
      <c r="BQ58" s="47">
        <f>OutputVar!BQ58/OutputFixed!BQ58</f>
        <v>2.4972069821188145E-2</v>
      </c>
      <c r="BR58" s="47">
        <f>OutputVar!BR58/OutputFixed!BR58</f>
        <v>2.4368346360378025E-2</v>
      </c>
      <c r="BS58" s="45"/>
    </row>
    <row r="59" spans="1:71" x14ac:dyDescent="0.2">
      <c r="A59" s="1"/>
      <c r="B59" s="1"/>
      <c r="C59" s="1"/>
      <c r="D59" s="1"/>
      <c r="E59" s="1"/>
      <c r="F59" s="1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  <c r="AA59" s="45"/>
      <c r="AB59" s="45"/>
      <c r="AC59" s="45"/>
      <c r="AD59" s="45"/>
      <c r="AE59" s="45"/>
      <c r="AF59" s="45"/>
      <c r="AG59" s="45"/>
      <c r="AH59" s="45"/>
      <c r="AI59" s="45"/>
      <c r="AJ59" s="45"/>
      <c r="AK59" s="45"/>
      <c r="AL59" s="45"/>
      <c r="AM59" s="45"/>
      <c r="AN59" s="45"/>
      <c r="AO59" s="45"/>
      <c r="AP59" s="45"/>
      <c r="AQ59" s="45"/>
      <c r="AR59" s="45"/>
      <c r="AS59" s="45"/>
      <c r="AT59" s="45"/>
      <c r="AU59" s="45"/>
      <c r="AV59" s="45"/>
      <c r="AW59" s="45"/>
      <c r="AX59" s="45"/>
      <c r="AY59" s="45"/>
      <c r="AZ59" s="45"/>
      <c r="BA59" s="45"/>
      <c r="BB59" s="45"/>
      <c r="BC59" s="45"/>
      <c r="BD59" s="45"/>
      <c r="BE59" s="45"/>
      <c r="BF59" s="45"/>
      <c r="BG59" s="45"/>
      <c r="BH59" s="45"/>
      <c r="BI59" s="45"/>
      <c r="BJ59" s="45"/>
      <c r="BK59" s="45"/>
      <c r="BL59" s="45"/>
      <c r="BM59" s="45"/>
      <c r="BN59" s="45"/>
      <c r="BO59" s="45"/>
      <c r="BP59" s="45"/>
      <c r="BQ59" s="45"/>
      <c r="BR59" s="45"/>
      <c r="BS59" s="45"/>
    </row>
    <row r="60" spans="1:71" x14ac:dyDescent="0.2">
      <c r="A60" s="7"/>
      <c r="B60" s="7"/>
      <c r="C60" s="7" t="s">
        <v>117</v>
      </c>
      <c r="D60" s="7"/>
      <c r="E60" s="7"/>
      <c r="F60" s="7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49"/>
      <c r="BE60" s="49"/>
      <c r="BF60" s="49"/>
      <c r="BG60" s="49"/>
      <c r="BH60" s="49"/>
      <c r="BI60" s="49"/>
      <c r="BJ60" s="49"/>
      <c r="BK60" s="49"/>
      <c r="BL60" s="49"/>
      <c r="BM60" s="49"/>
      <c r="BN60" s="49"/>
      <c r="BO60" s="49"/>
      <c r="BP60" s="49"/>
      <c r="BQ60" s="49"/>
      <c r="BR60" s="49"/>
      <c r="BS60" s="49"/>
    </row>
    <row r="61" spans="1:71" x14ac:dyDescent="0.2">
      <c r="A61" s="1"/>
      <c r="B61" s="1"/>
      <c r="C61" s="1"/>
      <c r="D61" s="1"/>
      <c r="E61" s="1"/>
      <c r="F61" s="1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  <c r="AA61" s="45"/>
      <c r="AB61" s="45"/>
      <c r="AC61" s="45"/>
      <c r="AD61" s="45"/>
      <c r="AE61" s="45"/>
      <c r="AF61" s="45"/>
      <c r="AG61" s="45"/>
      <c r="AH61" s="45"/>
      <c r="AI61" s="45"/>
      <c r="AJ61" s="45"/>
      <c r="AK61" s="45"/>
      <c r="AL61" s="45"/>
      <c r="AM61" s="45"/>
      <c r="AN61" s="45"/>
      <c r="AO61" s="45"/>
      <c r="AP61" s="45"/>
      <c r="AQ61" s="45"/>
      <c r="AR61" s="45"/>
      <c r="AS61" s="45"/>
      <c r="AT61" s="45"/>
      <c r="AU61" s="45"/>
      <c r="AV61" s="45"/>
      <c r="AW61" s="45"/>
      <c r="AX61" s="45"/>
      <c r="AY61" s="45"/>
      <c r="AZ61" s="45"/>
      <c r="BA61" s="45"/>
      <c r="BB61" s="45"/>
      <c r="BC61" s="45"/>
      <c r="BD61" s="45"/>
      <c r="BE61" s="45"/>
      <c r="BF61" s="45"/>
      <c r="BG61" s="45"/>
      <c r="BH61" s="45"/>
      <c r="BI61" s="45"/>
      <c r="BJ61" s="45"/>
      <c r="BK61" s="45"/>
      <c r="BL61" s="45"/>
      <c r="BM61" s="45"/>
      <c r="BN61" s="45"/>
      <c r="BO61" s="45"/>
      <c r="BP61" s="45"/>
      <c r="BQ61" s="45"/>
      <c r="BR61" s="45"/>
      <c r="BS61" s="45"/>
    </row>
    <row r="62" spans="1:71" x14ac:dyDescent="0.2">
      <c r="A62" s="1"/>
      <c r="B62" s="1"/>
      <c r="C62" s="1" t="s">
        <v>116</v>
      </c>
      <c r="D62" s="1" t="s">
        <v>4</v>
      </c>
      <c r="E62" s="1"/>
      <c r="F62" s="1"/>
      <c r="G62" s="44">
        <f>OutputVar!G62/OutputFixed!G62</f>
        <v>0</v>
      </c>
      <c r="H62" s="44">
        <f>OutputVar!H62/OutputFixed!H62</f>
        <v>1.86598812553012E-2</v>
      </c>
      <c r="I62" s="44">
        <f>OutputVar!I62/OutputFixed!I62</f>
        <v>1.5540015540014636E-3</v>
      </c>
      <c r="J62" s="44">
        <f>OutputVar!J62/OutputFixed!J62</f>
        <v>0</v>
      </c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6">
        <f>OutputVar!W62/OutputFixed!W62</f>
        <v>0</v>
      </c>
      <c r="X62" s="46">
        <f>OutputVar!X62/OutputFixed!X62</f>
        <v>0</v>
      </c>
      <c r="Y62" s="46">
        <f>OutputVar!Y62/OutputFixed!Y62</f>
        <v>0</v>
      </c>
      <c r="Z62" s="46">
        <f>OutputVar!Z62/OutputFixed!Z62</f>
        <v>0</v>
      </c>
      <c r="AA62" s="46">
        <f>OutputVar!AA62/OutputFixed!AA62</f>
        <v>0</v>
      </c>
      <c r="AB62" s="46">
        <f>OutputVar!AB62/OutputFixed!AB62</f>
        <v>0</v>
      </c>
      <c r="AC62" s="46">
        <f>OutputVar!AC62/OutputFixed!AC62</f>
        <v>0</v>
      </c>
      <c r="AD62" s="46">
        <f>OutputVar!AD62/OutputFixed!AD62</f>
        <v>0</v>
      </c>
      <c r="AE62" s="46">
        <f>OutputVar!AE62/OutputFixed!AE62</f>
        <v>0</v>
      </c>
      <c r="AF62" s="46">
        <f>OutputVar!AF62/OutputFixed!AF62</f>
        <v>0</v>
      </c>
      <c r="AG62" s="46">
        <f>OutputVar!AG62/OutputFixed!AG62</f>
        <v>0</v>
      </c>
      <c r="AH62" s="46">
        <f>OutputVar!AH62/OutputFixed!AH62</f>
        <v>0</v>
      </c>
      <c r="AI62" s="46">
        <f>OutputVar!AI62/OutputFixed!AI62</f>
        <v>0</v>
      </c>
      <c r="AJ62" s="46">
        <f>OutputVar!AJ62/OutputFixed!AJ62</f>
        <v>2.0202020202020127E-2</v>
      </c>
      <c r="AK62" s="46">
        <f>OutputVar!AK62/OutputFixed!AK62</f>
        <v>2.0202020202020127E-2</v>
      </c>
      <c r="AL62" s="46">
        <f>OutputVar!AL62/OutputFixed!AL62</f>
        <v>2.0202020202020127E-2</v>
      </c>
      <c r="AM62" s="46">
        <f>OutputVar!AM62/OutputFixed!AM62</f>
        <v>2.0202020202020127E-2</v>
      </c>
      <c r="AN62" s="46">
        <f>OutputVar!AN62/OutputFixed!AN62</f>
        <v>2.0202020202020127E-2</v>
      </c>
      <c r="AO62" s="46">
        <f>OutputVar!AO62/OutputFixed!AO62</f>
        <v>2.0202020202020127E-2</v>
      </c>
      <c r="AP62" s="46">
        <f>OutputVar!AP62/OutputFixed!AP62</f>
        <v>2.0202020202020127E-2</v>
      </c>
      <c r="AQ62" s="46">
        <f>OutputVar!AQ62/OutputFixed!AQ62</f>
        <v>2.0202020202020127E-2</v>
      </c>
      <c r="AR62" s="46">
        <f>OutputVar!AR62/OutputFixed!AR62</f>
        <v>2.0202020202020127E-2</v>
      </c>
      <c r="AS62" s="46">
        <f>OutputVar!AS62/OutputFixed!AS62</f>
        <v>2.0202020202020127E-2</v>
      </c>
      <c r="AT62" s="46">
        <f>OutputVar!AT62/OutputFixed!AT62</f>
        <v>2.0202020202020127E-2</v>
      </c>
      <c r="AU62" s="46">
        <f>OutputVar!AU62/OutputFixed!AU62</f>
        <v>2.0202020202019909E-2</v>
      </c>
      <c r="AV62" s="46">
        <f>OutputVar!AV62/OutputFixed!AV62</f>
        <v>0</v>
      </c>
      <c r="AW62" s="46">
        <f>OutputVar!AW62/OutputFixed!AW62</f>
        <v>0</v>
      </c>
      <c r="AX62" s="46">
        <f>OutputVar!AX62/OutputFixed!AX62</f>
        <v>0</v>
      </c>
      <c r="AY62" s="46">
        <f>OutputVar!AY62/OutputFixed!AY62</f>
        <v>0</v>
      </c>
      <c r="AZ62" s="46">
        <f>OutputVar!AZ62/OutputFixed!AZ62</f>
        <v>0</v>
      </c>
      <c r="BA62" s="46">
        <f>OutputVar!BA62/OutputFixed!BA62</f>
        <v>0</v>
      </c>
      <c r="BB62" s="46">
        <f>OutputVar!BB62/OutputFixed!BB62</f>
        <v>0</v>
      </c>
      <c r="BC62" s="46">
        <f>OutputVar!BC62/OutputFixed!BC62</f>
        <v>0</v>
      </c>
      <c r="BD62" s="46">
        <f>OutputVar!BD62/OutputFixed!BD62</f>
        <v>0</v>
      </c>
      <c r="BE62" s="46">
        <f>OutputVar!BE62/OutputFixed!BE62</f>
        <v>0</v>
      </c>
      <c r="BF62" s="46">
        <f>OutputVar!BF62/OutputFixed!BF62</f>
        <v>0</v>
      </c>
      <c r="BG62" s="46">
        <f>OutputVar!BG62/OutputFixed!BG62</f>
        <v>0</v>
      </c>
      <c r="BH62" s="46">
        <f>OutputVar!BH62/OutputFixed!BH62</f>
        <v>0</v>
      </c>
      <c r="BI62" s="46">
        <f>OutputVar!BI62/OutputFixed!BI62</f>
        <v>0</v>
      </c>
      <c r="BJ62" s="46">
        <f>OutputVar!BJ62/OutputFixed!BJ62</f>
        <v>0</v>
      </c>
      <c r="BK62" s="46">
        <f>OutputVar!BK62/OutputFixed!BK62</f>
        <v>0</v>
      </c>
      <c r="BL62" s="46">
        <f>OutputVar!BL62/OutputFixed!BL62</f>
        <v>0</v>
      </c>
      <c r="BM62" s="46">
        <f>OutputVar!BM62/OutputFixed!BM62</f>
        <v>0</v>
      </c>
      <c r="BN62" s="46">
        <f>OutputVar!BN62/OutputFixed!BN62</f>
        <v>0</v>
      </c>
      <c r="BO62" s="46">
        <f>OutputVar!BO62/OutputFixed!BO62</f>
        <v>0</v>
      </c>
      <c r="BP62" s="46">
        <f>OutputVar!BP62/OutputFixed!BP62</f>
        <v>0</v>
      </c>
      <c r="BQ62" s="46">
        <f>OutputVar!BQ62/OutputFixed!BQ62</f>
        <v>0</v>
      </c>
      <c r="BR62" s="46">
        <f>OutputVar!BR62/OutputFixed!BR62</f>
        <v>0</v>
      </c>
      <c r="BS62" s="45"/>
    </row>
    <row r="63" spans="1:71" x14ac:dyDescent="0.2">
      <c r="A63" s="1"/>
      <c r="B63" s="1"/>
      <c r="C63" s="1" t="s">
        <v>115</v>
      </c>
      <c r="D63" s="1" t="s">
        <v>4</v>
      </c>
      <c r="E63" s="1"/>
      <c r="F63" s="1"/>
      <c r="G63" s="44">
        <f>OutputVar!G63/OutputFixed!G63</f>
        <v>0</v>
      </c>
      <c r="H63" s="44">
        <f>OutputVar!H63/OutputFixed!H63</f>
        <v>6.0050087861297221E-3</v>
      </c>
      <c r="I63" s="44">
        <f>OutputVar!I63/OutputFixed!I63</f>
        <v>8.3215891550902628E-4</v>
      </c>
      <c r="J63" s="44">
        <f>OutputVar!J63/OutputFixed!J63</f>
        <v>0</v>
      </c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6">
        <f>OutputVar!W63/OutputFixed!W63</f>
        <v>0</v>
      </c>
      <c r="X63" s="46">
        <f>OutputVar!X63/OutputFixed!X63</f>
        <v>0</v>
      </c>
      <c r="Y63" s="46">
        <f>OutputVar!Y63/OutputFixed!Y63</f>
        <v>0</v>
      </c>
      <c r="Z63" s="46">
        <f>OutputVar!Z63/OutputFixed!Z63</f>
        <v>0</v>
      </c>
      <c r="AA63" s="46">
        <f>OutputVar!AA63/OutputFixed!AA63</f>
        <v>0</v>
      </c>
      <c r="AB63" s="46">
        <f>OutputVar!AB63/OutputFixed!AB63</f>
        <v>0</v>
      </c>
      <c r="AC63" s="46">
        <f>OutputVar!AC63/OutputFixed!AC63</f>
        <v>0</v>
      </c>
      <c r="AD63" s="46">
        <f>OutputVar!AD63/OutputFixed!AD63</f>
        <v>0</v>
      </c>
      <c r="AE63" s="46">
        <f>OutputVar!AE63/OutputFixed!AE63</f>
        <v>0</v>
      </c>
      <c r="AF63" s="46">
        <f>OutputVar!AF63/OutputFixed!AF63</f>
        <v>0</v>
      </c>
      <c r="AG63" s="46">
        <f>OutputVar!AG63/OutputFixed!AG63</f>
        <v>0</v>
      </c>
      <c r="AH63" s="46">
        <f>OutputVar!AH63/OutputFixed!AH63</f>
        <v>0</v>
      </c>
      <c r="AI63" s="46">
        <f>OutputVar!AI63/OutputFixed!AI63</f>
        <v>0</v>
      </c>
      <c r="AJ63" s="46">
        <f>OutputVar!AJ63/OutputFixed!AJ63</f>
        <v>3.4716389495490839E-3</v>
      </c>
      <c r="AK63" s="46">
        <f>OutputVar!AK63/OutputFixed!AK63</f>
        <v>6.8364759069353938E-3</v>
      </c>
      <c r="AL63" s="46">
        <f>OutputVar!AL63/OutputFixed!AL63</f>
        <v>6.8364759069353938E-3</v>
      </c>
      <c r="AM63" s="46">
        <f>OutputVar!AM63/OutputFixed!AM63</f>
        <v>6.8364759069353938E-3</v>
      </c>
      <c r="AN63" s="46">
        <f>OutputVar!AN63/OutputFixed!AN63</f>
        <v>6.8364759069353938E-3</v>
      </c>
      <c r="AO63" s="46">
        <f>OutputVar!AO63/OutputFixed!AO63</f>
        <v>6.8364759069353938E-3</v>
      </c>
      <c r="AP63" s="46">
        <f>OutputVar!AP63/OutputFixed!AP63</f>
        <v>6.8364759069353938E-3</v>
      </c>
      <c r="AQ63" s="46">
        <f>OutputVar!AQ63/OutputFixed!AQ63</f>
        <v>6.8364759069353938E-3</v>
      </c>
      <c r="AR63" s="46">
        <f>OutputVar!AR63/OutputFixed!AR63</f>
        <v>6.8364759069353938E-3</v>
      </c>
      <c r="AS63" s="46">
        <f>OutputVar!AS63/OutputFixed!AS63</f>
        <v>6.8364759069353938E-3</v>
      </c>
      <c r="AT63" s="46">
        <f>OutputVar!AT63/OutputFixed!AT63</f>
        <v>6.8364759069353938E-3</v>
      </c>
      <c r="AU63" s="46">
        <f>OutputVar!AU63/OutputFixed!AU63</f>
        <v>6.8364759069358752E-3</v>
      </c>
      <c r="AV63" s="46">
        <f>OutputVar!AV63/OutputFixed!AV63</f>
        <v>3.3664549057934022E-3</v>
      </c>
      <c r="AW63" s="46">
        <f>OutputVar!AW63/OutputFixed!AW63</f>
        <v>0</v>
      </c>
      <c r="AX63" s="46">
        <f>OutputVar!AX63/OutputFixed!AX63</f>
        <v>0</v>
      </c>
      <c r="AY63" s="46">
        <f>OutputVar!AY63/OutputFixed!AY63</f>
        <v>0</v>
      </c>
      <c r="AZ63" s="46">
        <f>OutputVar!AZ63/OutputFixed!AZ63</f>
        <v>0</v>
      </c>
      <c r="BA63" s="46">
        <f>OutputVar!BA63/OutputFixed!BA63</f>
        <v>0</v>
      </c>
      <c r="BB63" s="46">
        <f>OutputVar!BB63/OutputFixed!BB63</f>
        <v>0</v>
      </c>
      <c r="BC63" s="46">
        <f>OutputVar!BC63/OutputFixed!BC63</f>
        <v>0</v>
      </c>
      <c r="BD63" s="46">
        <f>OutputVar!BD63/OutputFixed!BD63</f>
        <v>0</v>
      </c>
      <c r="BE63" s="46">
        <f>OutputVar!BE63/OutputFixed!BE63</f>
        <v>0</v>
      </c>
      <c r="BF63" s="46">
        <f>OutputVar!BF63/OutputFixed!BF63</f>
        <v>0</v>
      </c>
      <c r="BG63" s="46">
        <f>OutputVar!BG63/OutputFixed!BG63</f>
        <v>0</v>
      </c>
      <c r="BH63" s="46">
        <f>OutputVar!BH63/OutputFixed!BH63</f>
        <v>0</v>
      </c>
      <c r="BI63" s="46">
        <f>OutputVar!BI63/OutputFixed!BI63</f>
        <v>0</v>
      </c>
      <c r="BJ63" s="46">
        <f>OutputVar!BJ63/OutputFixed!BJ63</f>
        <v>0</v>
      </c>
      <c r="BK63" s="46">
        <f>OutputVar!BK63/OutputFixed!BK63</f>
        <v>0</v>
      </c>
      <c r="BL63" s="46">
        <f>OutputVar!BL63/OutputFixed!BL63</f>
        <v>0</v>
      </c>
      <c r="BM63" s="46">
        <f>OutputVar!BM63/OutputFixed!BM63</f>
        <v>0</v>
      </c>
      <c r="BN63" s="46">
        <f>OutputVar!BN63/OutputFixed!BN63</f>
        <v>0</v>
      </c>
      <c r="BO63" s="46">
        <f>OutputVar!BO63/OutputFixed!BO63</f>
        <v>0</v>
      </c>
      <c r="BP63" s="46">
        <f>OutputVar!BP63/OutputFixed!BP63</f>
        <v>0</v>
      </c>
      <c r="BQ63" s="46">
        <f>OutputVar!BQ63/OutputFixed!BQ63</f>
        <v>0</v>
      </c>
      <c r="BR63" s="46">
        <f>OutputVar!BR63/OutputFixed!BR63</f>
        <v>0</v>
      </c>
      <c r="BS63" s="45"/>
    </row>
    <row r="64" spans="1:71" x14ac:dyDescent="0.2">
      <c r="A64" s="1"/>
      <c r="B64" s="1"/>
      <c r="C64" s="1" t="s">
        <v>114</v>
      </c>
      <c r="D64" s="1" t="s">
        <v>4</v>
      </c>
      <c r="E64" s="1"/>
      <c r="F64" s="1"/>
      <c r="G64" s="44" t="e">
        <f>OutputVar!G64/OutputFixed!G64</f>
        <v>#DIV/0!</v>
      </c>
      <c r="H64" s="44" t="e">
        <f>OutputVar!H64/OutputFixed!H64</f>
        <v>#DIV/0!</v>
      </c>
      <c r="I64" s="44" t="e">
        <f>OutputVar!I64/OutputFixed!I64</f>
        <v>#DIV/0!</v>
      </c>
      <c r="J64" s="44" t="e">
        <f>OutputVar!J64/OutputFixed!J64</f>
        <v>#DIV/0!</v>
      </c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6" t="e">
        <f>OutputVar!W64/OutputFixed!W64</f>
        <v>#DIV/0!</v>
      </c>
      <c r="X64" s="46" t="e">
        <f>OutputVar!X64/OutputFixed!X64</f>
        <v>#DIV/0!</v>
      </c>
      <c r="Y64" s="46" t="e">
        <f>OutputVar!Y64/OutputFixed!Y64</f>
        <v>#DIV/0!</v>
      </c>
      <c r="Z64" s="46" t="e">
        <f>OutputVar!Z64/OutputFixed!Z64</f>
        <v>#DIV/0!</v>
      </c>
      <c r="AA64" s="46" t="e">
        <f>OutputVar!AA64/OutputFixed!AA64</f>
        <v>#DIV/0!</v>
      </c>
      <c r="AB64" s="46" t="e">
        <f>OutputVar!AB64/OutputFixed!AB64</f>
        <v>#DIV/0!</v>
      </c>
      <c r="AC64" s="46" t="e">
        <f>OutputVar!AC64/OutputFixed!AC64</f>
        <v>#DIV/0!</v>
      </c>
      <c r="AD64" s="46" t="e">
        <f>OutputVar!AD64/OutputFixed!AD64</f>
        <v>#DIV/0!</v>
      </c>
      <c r="AE64" s="46" t="e">
        <f>OutputVar!AE64/OutputFixed!AE64</f>
        <v>#DIV/0!</v>
      </c>
      <c r="AF64" s="46" t="e">
        <f>OutputVar!AF64/OutputFixed!AF64</f>
        <v>#DIV/0!</v>
      </c>
      <c r="AG64" s="46" t="e">
        <f>OutputVar!AG64/OutputFixed!AG64</f>
        <v>#DIV/0!</v>
      </c>
      <c r="AH64" s="46" t="e">
        <f>OutputVar!AH64/OutputFixed!AH64</f>
        <v>#DIV/0!</v>
      </c>
      <c r="AI64" s="46" t="e">
        <f>OutputVar!AI64/OutputFixed!AI64</f>
        <v>#DIV/0!</v>
      </c>
      <c r="AJ64" s="46" t="e">
        <f>OutputVar!AJ64/OutputFixed!AJ64</f>
        <v>#DIV/0!</v>
      </c>
      <c r="AK64" s="46" t="e">
        <f>OutputVar!AK64/OutputFixed!AK64</f>
        <v>#DIV/0!</v>
      </c>
      <c r="AL64" s="46" t="e">
        <f>OutputVar!AL64/OutputFixed!AL64</f>
        <v>#DIV/0!</v>
      </c>
      <c r="AM64" s="46" t="e">
        <f>OutputVar!AM64/OutputFixed!AM64</f>
        <v>#DIV/0!</v>
      </c>
      <c r="AN64" s="46" t="e">
        <f>OutputVar!AN64/OutputFixed!AN64</f>
        <v>#DIV/0!</v>
      </c>
      <c r="AO64" s="46" t="e">
        <f>OutputVar!AO64/OutputFixed!AO64</f>
        <v>#DIV/0!</v>
      </c>
      <c r="AP64" s="46" t="e">
        <f>OutputVar!AP64/OutputFixed!AP64</f>
        <v>#DIV/0!</v>
      </c>
      <c r="AQ64" s="46" t="e">
        <f>OutputVar!AQ64/OutputFixed!AQ64</f>
        <v>#DIV/0!</v>
      </c>
      <c r="AR64" s="46" t="e">
        <f>OutputVar!AR64/OutputFixed!AR64</f>
        <v>#DIV/0!</v>
      </c>
      <c r="AS64" s="46" t="e">
        <f>OutputVar!AS64/OutputFixed!AS64</f>
        <v>#DIV/0!</v>
      </c>
      <c r="AT64" s="46" t="e">
        <f>OutputVar!AT64/OutputFixed!AT64</f>
        <v>#DIV/0!</v>
      </c>
      <c r="AU64" s="46" t="e">
        <f>OutputVar!AU64/OutputFixed!AU64</f>
        <v>#DIV/0!</v>
      </c>
      <c r="AV64" s="46" t="e">
        <f>OutputVar!AV64/OutputFixed!AV64</f>
        <v>#DIV/0!</v>
      </c>
      <c r="AW64" s="46" t="e">
        <f>OutputVar!AW64/OutputFixed!AW64</f>
        <v>#DIV/0!</v>
      </c>
      <c r="AX64" s="46" t="e">
        <f>OutputVar!AX64/OutputFixed!AX64</f>
        <v>#DIV/0!</v>
      </c>
      <c r="AY64" s="46" t="e">
        <f>OutputVar!AY64/OutputFixed!AY64</f>
        <v>#DIV/0!</v>
      </c>
      <c r="AZ64" s="46" t="e">
        <f>OutputVar!AZ64/OutputFixed!AZ64</f>
        <v>#DIV/0!</v>
      </c>
      <c r="BA64" s="46" t="e">
        <f>OutputVar!BA64/OutputFixed!BA64</f>
        <v>#DIV/0!</v>
      </c>
      <c r="BB64" s="46" t="e">
        <f>OutputVar!BB64/OutputFixed!BB64</f>
        <v>#DIV/0!</v>
      </c>
      <c r="BC64" s="46" t="e">
        <f>OutputVar!BC64/OutputFixed!BC64</f>
        <v>#DIV/0!</v>
      </c>
      <c r="BD64" s="46" t="e">
        <f>OutputVar!BD64/OutputFixed!BD64</f>
        <v>#DIV/0!</v>
      </c>
      <c r="BE64" s="46" t="e">
        <f>OutputVar!BE64/OutputFixed!BE64</f>
        <v>#DIV/0!</v>
      </c>
      <c r="BF64" s="46" t="e">
        <f>OutputVar!BF64/OutputFixed!BF64</f>
        <v>#DIV/0!</v>
      </c>
      <c r="BG64" s="46" t="e">
        <f>OutputVar!BG64/OutputFixed!BG64</f>
        <v>#DIV/0!</v>
      </c>
      <c r="BH64" s="46" t="e">
        <f>OutputVar!BH64/OutputFixed!BH64</f>
        <v>#DIV/0!</v>
      </c>
      <c r="BI64" s="46" t="e">
        <f>OutputVar!BI64/OutputFixed!BI64</f>
        <v>#DIV/0!</v>
      </c>
      <c r="BJ64" s="46" t="e">
        <f>OutputVar!BJ64/OutputFixed!BJ64</f>
        <v>#DIV/0!</v>
      </c>
      <c r="BK64" s="46" t="e">
        <f>OutputVar!BK64/OutputFixed!BK64</f>
        <v>#DIV/0!</v>
      </c>
      <c r="BL64" s="46" t="e">
        <f>OutputVar!BL64/OutputFixed!BL64</f>
        <v>#DIV/0!</v>
      </c>
      <c r="BM64" s="46" t="e">
        <f>OutputVar!BM64/OutputFixed!BM64</f>
        <v>#DIV/0!</v>
      </c>
      <c r="BN64" s="46" t="e">
        <f>OutputVar!BN64/OutputFixed!BN64</f>
        <v>#DIV/0!</v>
      </c>
      <c r="BO64" s="46" t="e">
        <f>OutputVar!BO64/OutputFixed!BO64</f>
        <v>#DIV/0!</v>
      </c>
      <c r="BP64" s="46" t="e">
        <f>OutputVar!BP64/OutputFixed!BP64</f>
        <v>#DIV/0!</v>
      </c>
      <c r="BQ64" s="46" t="e">
        <f>OutputVar!BQ64/OutputFixed!BQ64</f>
        <v>#DIV/0!</v>
      </c>
      <c r="BR64" s="46" t="e">
        <f>OutputVar!BR64/OutputFixed!BR64</f>
        <v>#DIV/0!</v>
      </c>
      <c r="BS64" s="45"/>
    </row>
    <row r="65" spans="1:71" x14ac:dyDescent="0.2">
      <c r="A65" s="1"/>
      <c r="B65" s="1"/>
      <c r="C65" s="1" t="s">
        <v>113</v>
      </c>
      <c r="D65" s="1" t="s">
        <v>4</v>
      </c>
      <c r="E65" s="1"/>
      <c r="F65" s="1"/>
      <c r="G65" s="44" t="e">
        <f>OutputVar!G65/OutputFixed!G65</f>
        <v>#DIV/0!</v>
      </c>
      <c r="H65" s="44" t="e">
        <f>OutputVar!H65/OutputFixed!H65</f>
        <v>#DIV/0!</v>
      </c>
      <c r="I65" s="44" t="e">
        <f>OutputVar!I65/OutputFixed!I65</f>
        <v>#DIV/0!</v>
      </c>
      <c r="J65" s="44" t="e">
        <f>OutputVar!J65/OutputFixed!J65</f>
        <v>#DIV/0!</v>
      </c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46" t="e">
        <f>OutputVar!W65/OutputFixed!W65</f>
        <v>#DIV/0!</v>
      </c>
      <c r="X65" s="46" t="e">
        <f>OutputVar!X65/OutputFixed!X65</f>
        <v>#DIV/0!</v>
      </c>
      <c r="Y65" s="46" t="e">
        <f>OutputVar!Y65/OutputFixed!Y65</f>
        <v>#DIV/0!</v>
      </c>
      <c r="Z65" s="46" t="e">
        <f>OutputVar!Z65/OutputFixed!Z65</f>
        <v>#DIV/0!</v>
      </c>
      <c r="AA65" s="46" t="e">
        <f>OutputVar!AA65/OutputFixed!AA65</f>
        <v>#DIV/0!</v>
      </c>
      <c r="AB65" s="46" t="e">
        <f>OutputVar!AB65/OutputFixed!AB65</f>
        <v>#DIV/0!</v>
      </c>
      <c r="AC65" s="46" t="e">
        <f>OutputVar!AC65/OutputFixed!AC65</f>
        <v>#DIV/0!</v>
      </c>
      <c r="AD65" s="46" t="e">
        <f>OutputVar!AD65/OutputFixed!AD65</f>
        <v>#DIV/0!</v>
      </c>
      <c r="AE65" s="46" t="e">
        <f>OutputVar!AE65/OutputFixed!AE65</f>
        <v>#DIV/0!</v>
      </c>
      <c r="AF65" s="46" t="e">
        <f>OutputVar!AF65/OutputFixed!AF65</f>
        <v>#DIV/0!</v>
      </c>
      <c r="AG65" s="46" t="e">
        <f>OutputVar!AG65/OutputFixed!AG65</f>
        <v>#DIV/0!</v>
      </c>
      <c r="AH65" s="46" t="e">
        <f>OutputVar!AH65/OutputFixed!AH65</f>
        <v>#DIV/0!</v>
      </c>
      <c r="AI65" s="46" t="e">
        <f>OutputVar!AI65/OutputFixed!AI65</f>
        <v>#DIV/0!</v>
      </c>
      <c r="AJ65" s="46" t="e">
        <f>OutputVar!AJ65/OutputFixed!AJ65</f>
        <v>#DIV/0!</v>
      </c>
      <c r="AK65" s="46" t="e">
        <f>OutputVar!AK65/OutputFixed!AK65</f>
        <v>#DIV/0!</v>
      </c>
      <c r="AL65" s="46" t="e">
        <f>OutputVar!AL65/OutputFixed!AL65</f>
        <v>#DIV/0!</v>
      </c>
      <c r="AM65" s="46" t="e">
        <f>OutputVar!AM65/OutputFixed!AM65</f>
        <v>#DIV/0!</v>
      </c>
      <c r="AN65" s="46" t="e">
        <f>OutputVar!AN65/OutputFixed!AN65</f>
        <v>#DIV/0!</v>
      </c>
      <c r="AO65" s="46" t="e">
        <f>OutputVar!AO65/OutputFixed!AO65</f>
        <v>#DIV/0!</v>
      </c>
      <c r="AP65" s="46" t="e">
        <f>OutputVar!AP65/OutputFixed!AP65</f>
        <v>#DIV/0!</v>
      </c>
      <c r="AQ65" s="46" t="e">
        <f>OutputVar!AQ65/OutputFixed!AQ65</f>
        <v>#DIV/0!</v>
      </c>
      <c r="AR65" s="46" t="e">
        <f>OutputVar!AR65/OutputFixed!AR65</f>
        <v>#DIV/0!</v>
      </c>
      <c r="AS65" s="46" t="e">
        <f>OutputVar!AS65/OutputFixed!AS65</f>
        <v>#DIV/0!</v>
      </c>
      <c r="AT65" s="46" t="e">
        <f>OutputVar!AT65/OutputFixed!AT65</f>
        <v>#DIV/0!</v>
      </c>
      <c r="AU65" s="46" t="e">
        <f>OutputVar!AU65/OutputFixed!AU65</f>
        <v>#DIV/0!</v>
      </c>
      <c r="AV65" s="46" t="e">
        <f>OutputVar!AV65/OutputFixed!AV65</f>
        <v>#DIV/0!</v>
      </c>
      <c r="AW65" s="46" t="e">
        <f>OutputVar!AW65/OutputFixed!AW65</f>
        <v>#DIV/0!</v>
      </c>
      <c r="AX65" s="46" t="e">
        <f>OutputVar!AX65/OutputFixed!AX65</f>
        <v>#DIV/0!</v>
      </c>
      <c r="AY65" s="46" t="e">
        <f>OutputVar!AY65/OutputFixed!AY65</f>
        <v>#DIV/0!</v>
      </c>
      <c r="AZ65" s="46" t="e">
        <f>OutputVar!AZ65/OutputFixed!AZ65</f>
        <v>#DIV/0!</v>
      </c>
      <c r="BA65" s="46" t="e">
        <f>OutputVar!BA65/OutputFixed!BA65</f>
        <v>#DIV/0!</v>
      </c>
      <c r="BB65" s="46" t="e">
        <f>OutputVar!BB65/OutputFixed!BB65</f>
        <v>#DIV/0!</v>
      </c>
      <c r="BC65" s="46" t="e">
        <f>OutputVar!BC65/OutputFixed!BC65</f>
        <v>#DIV/0!</v>
      </c>
      <c r="BD65" s="46" t="e">
        <f>OutputVar!BD65/OutputFixed!BD65</f>
        <v>#DIV/0!</v>
      </c>
      <c r="BE65" s="46" t="e">
        <f>OutputVar!BE65/OutputFixed!BE65</f>
        <v>#DIV/0!</v>
      </c>
      <c r="BF65" s="46" t="e">
        <f>OutputVar!BF65/OutputFixed!BF65</f>
        <v>#DIV/0!</v>
      </c>
      <c r="BG65" s="46" t="e">
        <f>OutputVar!BG65/OutputFixed!BG65</f>
        <v>#DIV/0!</v>
      </c>
      <c r="BH65" s="46" t="e">
        <f>OutputVar!BH65/OutputFixed!BH65</f>
        <v>#DIV/0!</v>
      </c>
      <c r="BI65" s="46" t="e">
        <f>OutputVar!BI65/OutputFixed!BI65</f>
        <v>#DIV/0!</v>
      </c>
      <c r="BJ65" s="46" t="e">
        <f>OutputVar!BJ65/OutputFixed!BJ65</f>
        <v>#DIV/0!</v>
      </c>
      <c r="BK65" s="46" t="e">
        <f>OutputVar!BK65/OutputFixed!BK65</f>
        <v>#DIV/0!</v>
      </c>
      <c r="BL65" s="46" t="e">
        <f>OutputVar!BL65/OutputFixed!BL65</f>
        <v>#DIV/0!</v>
      </c>
      <c r="BM65" s="46" t="e">
        <f>OutputVar!BM65/OutputFixed!BM65</f>
        <v>#DIV/0!</v>
      </c>
      <c r="BN65" s="46" t="e">
        <f>OutputVar!BN65/OutputFixed!BN65</f>
        <v>#DIV/0!</v>
      </c>
      <c r="BO65" s="46" t="e">
        <f>OutputVar!BO65/OutputFixed!BO65</f>
        <v>#DIV/0!</v>
      </c>
      <c r="BP65" s="46" t="e">
        <f>OutputVar!BP65/OutputFixed!BP65</f>
        <v>#DIV/0!</v>
      </c>
      <c r="BQ65" s="46" t="e">
        <f>OutputVar!BQ65/OutputFixed!BQ65</f>
        <v>#DIV/0!</v>
      </c>
      <c r="BR65" s="46" t="e">
        <f>OutputVar!BR65/OutputFixed!BR65</f>
        <v>#DIV/0!</v>
      </c>
      <c r="BS65" s="45"/>
    </row>
    <row r="66" spans="1:71" x14ac:dyDescent="0.2">
      <c r="A66" s="1"/>
      <c r="B66" s="1"/>
      <c r="C66" s="1" t="s">
        <v>112</v>
      </c>
      <c r="D66" s="1" t="s">
        <v>4</v>
      </c>
      <c r="E66" s="1"/>
      <c r="F66" s="1"/>
      <c r="G66" s="44">
        <f>OutputVar!G66/OutputFixed!G66</f>
        <v>0</v>
      </c>
      <c r="H66" s="44">
        <f>OutputVar!H66/OutputFixed!H66</f>
        <v>-0.48367868859325558</v>
      </c>
      <c r="I66" s="44">
        <f>OutputVar!I66/OutputFixed!I66</f>
        <v>8.4835649763291259E-3</v>
      </c>
      <c r="J66" s="44">
        <f>OutputVar!J66/OutputFixed!J66</f>
        <v>0</v>
      </c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6">
        <f>OutputVar!W66/OutputFixed!W66</f>
        <v>0</v>
      </c>
      <c r="X66" s="46">
        <f>OutputVar!X66/OutputFixed!X66</f>
        <v>0</v>
      </c>
      <c r="Y66" s="46">
        <f>OutputVar!Y66/OutputFixed!Y66</f>
        <v>0</v>
      </c>
      <c r="Z66" s="46">
        <f>OutputVar!Z66/OutputFixed!Z66</f>
        <v>0</v>
      </c>
      <c r="AA66" s="46">
        <f>OutputVar!AA66/OutputFixed!AA66</f>
        <v>0</v>
      </c>
      <c r="AB66" s="46">
        <f>OutputVar!AB66/OutputFixed!AB66</f>
        <v>0</v>
      </c>
      <c r="AC66" s="46">
        <f>OutputVar!AC66/OutputFixed!AC66</f>
        <v>0</v>
      </c>
      <c r="AD66" s="46">
        <f>OutputVar!AD66/OutputFixed!AD66</f>
        <v>0</v>
      </c>
      <c r="AE66" s="46">
        <f>OutputVar!AE66/OutputFixed!AE66</f>
        <v>0</v>
      </c>
      <c r="AF66" s="46">
        <f>OutputVar!AF66/OutputFixed!AF66</f>
        <v>0</v>
      </c>
      <c r="AG66" s="46">
        <f>OutputVar!AG66/OutputFixed!AG66</f>
        <v>0</v>
      </c>
      <c r="AH66" s="46">
        <f>OutputVar!AH66/OutputFixed!AH66</f>
        <v>0</v>
      </c>
      <c r="AI66" s="46">
        <f>OutputVar!AI66/OutputFixed!AI66</f>
        <v>-9.2279374245987658E-2</v>
      </c>
      <c r="AJ66" s="46">
        <f>OutputVar!AJ66/OutputFixed!AJ66</f>
        <v>-0.34570653250138578</v>
      </c>
      <c r="AK66" s="46">
        <f>OutputVar!AK66/OutputFixed!AK66</f>
        <v>-0.38092395665010192</v>
      </c>
      <c r="AL66" s="46">
        <f>OutputVar!AL66/OutputFixed!AL66</f>
        <v>-0.42269217432104517</v>
      </c>
      <c r="AM66" s="46">
        <f>OutputVar!AM66/OutputFixed!AM66</f>
        <v>-0.47300064610998294</v>
      </c>
      <c r="AN66" s="46">
        <f>OutputVar!AN66/OutputFixed!AN66</f>
        <v>-0.53473505714501723</v>
      </c>
      <c r="AO66" s="46">
        <f>OutputVar!AO66/OutputFixed!AO66</f>
        <v>-0.61224605030278201</v>
      </c>
      <c r="AP66" s="46">
        <f>OutputVar!AP66/OutputFixed!AP66</f>
        <v>-0.7124140106053235</v>
      </c>
      <c r="AQ66" s="46">
        <f>OutputVar!AQ66/OutputFixed!AQ66</f>
        <v>-0.84680052554185736</v>
      </c>
      <c r="AR66" s="46">
        <f>OutputVar!AR66/OutputFixed!AR66</f>
        <v>-1.0364455564578143</v>
      </c>
      <c r="AS66" s="46">
        <f>OutputVar!AS66/OutputFixed!AS66</f>
        <v>-1.3240845844871574</v>
      </c>
      <c r="AT66" s="46">
        <f>OutputVar!AT66/OutputFixed!AT66</f>
        <v>-1.8118258556994518</v>
      </c>
      <c r="AU66" s="46">
        <f>OutputVar!AU66/OutputFixed!AU66</f>
        <v>0.26381317429218554</v>
      </c>
      <c r="AV66" s="46">
        <f>OutputVar!AV66/OutputFixed!AV66</f>
        <v>0</v>
      </c>
      <c r="AW66" s="46">
        <f>OutputVar!AW66/OutputFixed!AW66</f>
        <v>0</v>
      </c>
      <c r="AX66" s="46">
        <f>OutputVar!AX66/OutputFixed!AX66</f>
        <v>0</v>
      </c>
      <c r="AY66" s="46">
        <f>OutputVar!AY66/OutputFixed!AY66</f>
        <v>0</v>
      </c>
      <c r="AZ66" s="46">
        <f>OutputVar!AZ66/OutputFixed!AZ66</f>
        <v>0</v>
      </c>
      <c r="BA66" s="46">
        <f>OutputVar!BA66/OutputFixed!BA66</f>
        <v>0</v>
      </c>
      <c r="BB66" s="46">
        <f>OutputVar!BB66/OutputFixed!BB66</f>
        <v>0</v>
      </c>
      <c r="BC66" s="46">
        <f>OutputVar!BC66/OutputFixed!BC66</f>
        <v>0</v>
      </c>
      <c r="BD66" s="46">
        <f>OutputVar!BD66/OutputFixed!BD66</f>
        <v>0</v>
      </c>
      <c r="BE66" s="46">
        <f>OutputVar!BE66/OutputFixed!BE66</f>
        <v>0</v>
      </c>
      <c r="BF66" s="46">
        <f>OutputVar!BF66/OutputFixed!BF66</f>
        <v>0</v>
      </c>
      <c r="BG66" s="46">
        <f>OutputVar!BG66/OutputFixed!BG66</f>
        <v>0</v>
      </c>
      <c r="BH66" s="46">
        <f>OutputVar!BH66/OutputFixed!BH66</f>
        <v>0</v>
      </c>
      <c r="BI66" s="46">
        <f>OutputVar!BI66/OutputFixed!BI66</f>
        <v>0</v>
      </c>
      <c r="BJ66" s="46">
        <f>OutputVar!BJ66/OutputFixed!BJ66</f>
        <v>0</v>
      </c>
      <c r="BK66" s="46">
        <f>OutputVar!BK66/OutputFixed!BK66</f>
        <v>0</v>
      </c>
      <c r="BL66" s="46">
        <f>OutputVar!BL66/OutputFixed!BL66</f>
        <v>0</v>
      </c>
      <c r="BM66" s="46">
        <f>OutputVar!BM66/OutputFixed!BM66</f>
        <v>0</v>
      </c>
      <c r="BN66" s="46">
        <f>OutputVar!BN66/OutputFixed!BN66</f>
        <v>0</v>
      </c>
      <c r="BO66" s="46">
        <f>OutputVar!BO66/OutputFixed!BO66</f>
        <v>0</v>
      </c>
      <c r="BP66" s="46">
        <f>OutputVar!BP66/OutputFixed!BP66</f>
        <v>0</v>
      </c>
      <c r="BQ66" s="46">
        <f>OutputVar!BQ66/OutputFixed!BQ66</f>
        <v>0</v>
      </c>
      <c r="BR66" s="46">
        <f>OutputVar!BR66/OutputFixed!BR66</f>
        <v>0</v>
      </c>
      <c r="BS66" s="45"/>
    </row>
    <row r="67" spans="1:71" x14ac:dyDescent="0.2">
      <c r="A67" s="1"/>
      <c r="B67" s="1"/>
      <c r="C67" s="1" t="s">
        <v>111</v>
      </c>
      <c r="D67" s="1" t="s">
        <v>4</v>
      </c>
      <c r="E67" s="1"/>
      <c r="F67" s="1"/>
      <c r="G67" s="44" t="e">
        <f>OutputVar!G67/OutputFixed!G67</f>
        <v>#DIV/0!</v>
      </c>
      <c r="H67" s="44" t="e">
        <f>OutputVar!H67/OutputFixed!H67</f>
        <v>#DIV/0!</v>
      </c>
      <c r="I67" s="44" t="e">
        <f>OutputVar!I67/OutputFixed!I67</f>
        <v>#DIV/0!</v>
      </c>
      <c r="J67" s="44" t="e">
        <f>OutputVar!J67/OutputFixed!J67</f>
        <v>#DIV/0!</v>
      </c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6" t="e">
        <f>OutputVar!W67/OutputFixed!W67</f>
        <v>#DIV/0!</v>
      </c>
      <c r="X67" s="46" t="e">
        <f>OutputVar!X67/OutputFixed!X67</f>
        <v>#DIV/0!</v>
      </c>
      <c r="Y67" s="46" t="e">
        <f>OutputVar!Y67/OutputFixed!Y67</f>
        <v>#DIV/0!</v>
      </c>
      <c r="Z67" s="46" t="e">
        <f>OutputVar!Z67/OutputFixed!Z67</f>
        <v>#DIV/0!</v>
      </c>
      <c r="AA67" s="46" t="e">
        <f>OutputVar!AA67/OutputFixed!AA67</f>
        <v>#DIV/0!</v>
      </c>
      <c r="AB67" s="46" t="e">
        <f>OutputVar!AB67/OutputFixed!AB67</f>
        <v>#DIV/0!</v>
      </c>
      <c r="AC67" s="46" t="e">
        <f>OutputVar!AC67/OutputFixed!AC67</f>
        <v>#DIV/0!</v>
      </c>
      <c r="AD67" s="46" t="e">
        <f>OutputVar!AD67/OutputFixed!AD67</f>
        <v>#DIV/0!</v>
      </c>
      <c r="AE67" s="46" t="e">
        <f>OutputVar!AE67/OutputFixed!AE67</f>
        <v>#DIV/0!</v>
      </c>
      <c r="AF67" s="46" t="e">
        <f>OutputVar!AF67/OutputFixed!AF67</f>
        <v>#DIV/0!</v>
      </c>
      <c r="AG67" s="46" t="e">
        <f>OutputVar!AG67/OutputFixed!AG67</f>
        <v>#DIV/0!</v>
      </c>
      <c r="AH67" s="46" t="e">
        <f>OutputVar!AH67/OutputFixed!AH67</f>
        <v>#DIV/0!</v>
      </c>
      <c r="AI67" s="46" t="e">
        <f>OutputVar!AI67/OutputFixed!AI67</f>
        <v>#DIV/0!</v>
      </c>
      <c r="AJ67" s="46" t="e">
        <f>OutputVar!AJ67/OutputFixed!AJ67</f>
        <v>#DIV/0!</v>
      </c>
      <c r="AK67" s="46" t="e">
        <f>OutputVar!AK67/OutputFixed!AK67</f>
        <v>#DIV/0!</v>
      </c>
      <c r="AL67" s="46" t="e">
        <f>OutputVar!AL67/OutputFixed!AL67</f>
        <v>#DIV/0!</v>
      </c>
      <c r="AM67" s="46" t="e">
        <f>OutputVar!AM67/OutputFixed!AM67</f>
        <v>#DIV/0!</v>
      </c>
      <c r="AN67" s="46" t="e">
        <f>OutputVar!AN67/OutputFixed!AN67</f>
        <v>#DIV/0!</v>
      </c>
      <c r="AO67" s="46" t="e">
        <f>OutputVar!AO67/OutputFixed!AO67</f>
        <v>#DIV/0!</v>
      </c>
      <c r="AP67" s="46" t="e">
        <f>OutputVar!AP67/OutputFixed!AP67</f>
        <v>#DIV/0!</v>
      </c>
      <c r="AQ67" s="46" t="e">
        <f>OutputVar!AQ67/OutputFixed!AQ67</f>
        <v>#DIV/0!</v>
      </c>
      <c r="AR67" s="46" t="e">
        <f>OutputVar!AR67/OutputFixed!AR67</f>
        <v>#DIV/0!</v>
      </c>
      <c r="AS67" s="46" t="e">
        <f>OutputVar!AS67/OutputFixed!AS67</f>
        <v>#DIV/0!</v>
      </c>
      <c r="AT67" s="46" t="e">
        <f>OutputVar!AT67/OutputFixed!AT67</f>
        <v>#DIV/0!</v>
      </c>
      <c r="AU67" s="46" t="e">
        <f>OutputVar!AU67/OutputFixed!AU67</f>
        <v>#DIV/0!</v>
      </c>
      <c r="AV67" s="46" t="e">
        <f>OutputVar!AV67/OutputFixed!AV67</f>
        <v>#DIV/0!</v>
      </c>
      <c r="AW67" s="46" t="e">
        <f>OutputVar!AW67/OutputFixed!AW67</f>
        <v>#DIV/0!</v>
      </c>
      <c r="AX67" s="46" t="e">
        <f>OutputVar!AX67/OutputFixed!AX67</f>
        <v>#DIV/0!</v>
      </c>
      <c r="AY67" s="46" t="e">
        <f>OutputVar!AY67/OutputFixed!AY67</f>
        <v>#DIV/0!</v>
      </c>
      <c r="AZ67" s="46" t="e">
        <f>OutputVar!AZ67/OutputFixed!AZ67</f>
        <v>#DIV/0!</v>
      </c>
      <c r="BA67" s="46" t="e">
        <f>OutputVar!BA67/OutputFixed!BA67</f>
        <v>#DIV/0!</v>
      </c>
      <c r="BB67" s="46" t="e">
        <f>OutputVar!BB67/OutputFixed!BB67</f>
        <v>#DIV/0!</v>
      </c>
      <c r="BC67" s="46" t="e">
        <f>OutputVar!BC67/OutputFixed!BC67</f>
        <v>#DIV/0!</v>
      </c>
      <c r="BD67" s="46" t="e">
        <f>OutputVar!BD67/OutputFixed!BD67</f>
        <v>#DIV/0!</v>
      </c>
      <c r="BE67" s="46" t="e">
        <f>OutputVar!BE67/OutputFixed!BE67</f>
        <v>#DIV/0!</v>
      </c>
      <c r="BF67" s="46" t="e">
        <f>OutputVar!BF67/OutputFixed!BF67</f>
        <v>#DIV/0!</v>
      </c>
      <c r="BG67" s="46" t="e">
        <f>OutputVar!BG67/OutputFixed!BG67</f>
        <v>#DIV/0!</v>
      </c>
      <c r="BH67" s="46" t="e">
        <f>OutputVar!BH67/OutputFixed!BH67</f>
        <v>#DIV/0!</v>
      </c>
      <c r="BI67" s="46" t="e">
        <f>OutputVar!BI67/OutputFixed!BI67</f>
        <v>#DIV/0!</v>
      </c>
      <c r="BJ67" s="46" t="e">
        <f>OutputVar!BJ67/OutputFixed!BJ67</f>
        <v>#DIV/0!</v>
      </c>
      <c r="BK67" s="46" t="e">
        <f>OutputVar!BK67/OutputFixed!BK67</f>
        <v>#DIV/0!</v>
      </c>
      <c r="BL67" s="46" t="e">
        <f>OutputVar!BL67/OutputFixed!BL67</f>
        <v>#DIV/0!</v>
      </c>
      <c r="BM67" s="46" t="e">
        <f>OutputVar!BM67/OutputFixed!BM67</f>
        <v>#DIV/0!</v>
      </c>
      <c r="BN67" s="46" t="e">
        <f>OutputVar!BN67/OutputFixed!BN67</f>
        <v>#DIV/0!</v>
      </c>
      <c r="BO67" s="46" t="e">
        <f>OutputVar!BO67/OutputFixed!BO67</f>
        <v>#DIV/0!</v>
      </c>
      <c r="BP67" s="46" t="e">
        <f>OutputVar!BP67/OutputFixed!BP67</f>
        <v>#DIV/0!</v>
      </c>
      <c r="BQ67" s="46" t="e">
        <f>OutputVar!BQ67/OutputFixed!BQ67</f>
        <v>#DIV/0!</v>
      </c>
      <c r="BR67" s="46" t="e">
        <f>OutputVar!BR67/OutputFixed!BR67</f>
        <v>#DIV/0!</v>
      </c>
      <c r="BS67" s="45"/>
    </row>
    <row r="68" spans="1:71" x14ac:dyDescent="0.2">
      <c r="A68" s="1"/>
      <c r="B68" s="1"/>
      <c r="C68" s="1" t="s">
        <v>110</v>
      </c>
      <c r="D68" s="1" t="s">
        <v>4</v>
      </c>
      <c r="E68" s="1"/>
      <c r="F68" s="1"/>
      <c r="G68" s="47">
        <f>OutputVar!G68/OutputFixed!G68</f>
        <v>0</v>
      </c>
      <c r="H68" s="47">
        <f>OutputVar!H68/OutputFixed!H68</f>
        <v>0.12334201446042269</v>
      </c>
      <c r="I68" s="47">
        <f>OutputVar!I68/OutputFixed!I68</f>
        <v>6.0978781498845858E-3</v>
      </c>
      <c r="J68" s="47">
        <f>OutputVar!J68/OutputFixed!J68</f>
        <v>0</v>
      </c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7">
        <f>OutputVar!W68/OutputFixed!W68</f>
        <v>0</v>
      </c>
      <c r="X68" s="47">
        <f>OutputVar!X68/OutputFixed!X68</f>
        <v>0</v>
      </c>
      <c r="Y68" s="47">
        <f>OutputVar!Y68/OutputFixed!Y68</f>
        <v>0</v>
      </c>
      <c r="Z68" s="47">
        <f>OutputVar!Z68/OutputFixed!Z68</f>
        <v>0</v>
      </c>
      <c r="AA68" s="47">
        <f>OutputVar!AA68/OutputFixed!AA68</f>
        <v>0</v>
      </c>
      <c r="AB68" s="47">
        <f>OutputVar!AB68/OutputFixed!AB68</f>
        <v>0</v>
      </c>
      <c r="AC68" s="47">
        <f>OutputVar!AC68/OutputFixed!AC68</f>
        <v>0</v>
      </c>
      <c r="AD68" s="47">
        <f>OutputVar!AD68/OutputFixed!AD68</f>
        <v>0</v>
      </c>
      <c r="AE68" s="47">
        <f>OutputVar!AE68/OutputFixed!AE68</f>
        <v>0</v>
      </c>
      <c r="AF68" s="47">
        <f>OutputVar!AF68/OutputFixed!AF68</f>
        <v>0</v>
      </c>
      <c r="AG68" s="47">
        <f>OutputVar!AG68/OutputFixed!AG68</f>
        <v>0</v>
      </c>
      <c r="AH68" s="47">
        <f>OutputVar!AH68/OutputFixed!AH68</f>
        <v>0</v>
      </c>
      <c r="AI68" s="47">
        <f>OutputVar!AI68/OutputFixed!AI68</f>
        <v>-3.7237062914771031E-2</v>
      </c>
      <c r="AJ68" s="47">
        <f>OutputVar!AJ68/OutputFixed!AJ68</f>
        <v>0.13645599127579697</v>
      </c>
      <c r="AK68" s="47">
        <f>OutputVar!AK68/OutputFixed!AK68</f>
        <v>0.12422310054654087</v>
      </c>
      <c r="AL68" s="47">
        <f>OutputVar!AL68/OutputFixed!AL68</f>
        <v>0.12516923310478098</v>
      </c>
      <c r="AM68" s="47">
        <f>OutputVar!AM68/OutputFixed!AM68</f>
        <v>0.12610085435477369</v>
      </c>
      <c r="AN68" s="47">
        <f>OutputVar!AN68/OutputFixed!AN68</f>
        <v>0.12701787342297677</v>
      </c>
      <c r="AO68" s="47">
        <f>OutputVar!AO68/OutputFixed!AO68</f>
        <v>0.12792021559331893</v>
      </c>
      <c r="AP68" s="47">
        <f>OutputVar!AP68/OutputFixed!AP68</f>
        <v>0.12880782191721649</v>
      </c>
      <c r="AQ68" s="47">
        <f>OutputVar!AQ68/OutputFixed!AQ68</f>
        <v>0.12968064880017191</v>
      </c>
      <c r="AR68" s="47">
        <f>OutputVar!AR68/OutputFixed!AR68</f>
        <v>0.13053866756738225</v>
      </c>
      <c r="AS68" s="47">
        <f>OutputVar!AS68/OutputFixed!AS68</f>
        <v>0.13138186401075466</v>
      </c>
      <c r="AT68" s="47">
        <f>OutputVar!AT68/OutputFixed!AT68</f>
        <v>0.13221023791968661</v>
      </c>
      <c r="AU68" s="47">
        <f>OutputVar!AU68/OutputFixed!AU68</f>
        <v>0.15984779493923615</v>
      </c>
      <c r="AV68" s="47">
        <f>OutputVar!AV68/OutputFixed!AV68</f>
        <v>-2.0977198860458152E-2</v>
      </c>
      <c r="AW68" s="47">
        <f>OutputVar!AW68/OutputFixed!AW68</f>
        <v>0</v>
      </c>
      <c r="AX68" s="47">
        <f>OutputVar!AX68/OutputFixed!AX68</f>
        <v>0</v>
      </c>
      <c r="AY68" s="47">
        <f>OutputVar!AY68/OutputFixed!AY68</f>
        <v>0</v>
      </c>
      <c r="AZ68" s="47">
        <f>OutputVar!AZ68/OutputFixed!AZ68</f>
        <v>0</v>
      </c>
      <c r="BA68" s="47">
        <f>OutputVar!BA68/OutputFixed!BA68</f>
        <v>0</v>
      </c>
      <c r="BB68" s="47">
        <f>OutputVar!BB68/OutputFixed!BB68</f>
        <v>0</v>
      </c>
      <c r="BC68" s="47">
        <f>OutputVar!BC68/OutputFixed!BC68</f>
        <v>0</v>
      </c>
      <c r="BD68" s="47">
        <f>OutputVar!BD68/OutputFixed!BD68</f>
        <v>0</v>
      </c>
      <c r="BE68" s="47">
        <f>OutputVar!BE68/OutputFixed!BE68</f>
        <v>0</v>
      </c>
      <c r="BF68" s="47">
        <f>OutputVar!BF68/OutputFixed!BF68</f>
        <v>0</v>
      </c>
      <c r="BG68" s="47">
        <f>OutputVar!BG68/OutputFixed!BG68</f>
        <v>0</v>
      </c>
      <c r="BH68" s="47">
        <f>OutputVar!BH68/OutputFixed!BH68</f>
        <v>0</v>
      </c>
      <c r="BI68" s="47">
        <f>OutputVar!BI68/OutputFixed!BI68</f>
        <v>0</v>
      </c>
      <c r="BJ68" s="47">
        <f>OutputVar!BJ68/OutputFixed!BJ68</f>
        <v>0</v>
      </c>
      <c r="BK68" s="47">
        <f>OutputVar!BK68/OutputFixed!BK68</f>
        <v>0</v>
      </c>
      <c r="BL68" s="47">
        <f>OutputVar!BL68/OutputFixed!BL68</f>
        <v>0</v>
      </c>
      <c r="BM68" s="47">
        <f>OutputVar!BM68/OutputFixed!BM68</f>
        <v>0</v>
      </c>
      <c r="BN68" s="47">
        <f>OutputVar!BN68/OutputFixed!BN68</f>
        <v>0</v>
      </c>
      <c r="BO68" s="47">
        <f>OutputVar!BO68/OutputFixed!BO68</f>
        <v>0</v>
      </c>
      <c r="BP68" s="47">
        <f>OutputVar!BP68/OutputFixed!BP68</f>
        <v>0</v>
      </c>
      <c r="BQ68" s="47">
        <f>OutputVar!BQ68/OutputFixed!BQ68</f>
        <v>0</v>
      </c>
      <c r="BR68" s="47">
        <f>OutputVar!BR68/OutputFixed!BR68</f>
        <v>0</v>
      </c>
      <c r="BS68" s="45"/>
    </row>
    <row r="69" spans="1:71" x14ac:dyDescent="0.2">
      <c r="A69" s="1"/>
      <c r="B69" s="1"/>
      <c r="C69" s="1"/>
      <c r="D69" s="1"/>
      <c r="E69" s="1"/>
      <c r="F69" s="1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  <c r="AA69" s="45"/>
      <c r="AB69" s="45"/>
      <c r="AC69" s="45"/>
      <c r="AD69" s="45"/>
      <c r="AE69" s="45"/>
      <c r="AF69" s="45"/>
      <c r="AG69" s="45"/>
      <c r="AH69" s="45"/>
      <c r="AI69" s="45"/>
      <c r="AJ69" s="45"/>
      <c r="AK69" s="45"/>
      <c r="AL69" s="45"/>
      <c r="AM69" s="45"/>
      <c r="AN69" s="45"/>
      <c r="AO69" s="45"/>
      <c r="AP69" s="45"/>
      <c r="AQ69" s="45"/>
      <c r="AR69" s="45"/>
      <c r="AS69" s="45"/>
      <c r="AT69" s="45"/>
      <c r="AU69" s="45"/>
      <c r="AV69" s="45"/>
      <c r="AW69" s="45"/>
      <c r="AX69" s="45"/>
      <c r="AY69" s="45"/>
      <c r="AZ69" s="45"/>
      <c r="BA69" s="45"/>
      <c r="BB69" s="45"/>
      <c r="BC69" s="45"/>
      <c r="BD69" s="45"/>
      <c r="BE69" s="45"/>
      <c r="BF69" s="45"/>
      <c r="BG69" s="45"/>
      <c r="BH69" s="45"/>
      <c r="BI69" s="45"/>
      <c r="BJ69" s="45"/>
      <c r="BK69" s="45"/>
      <c r="BL69" s="45"/>
      <c r="BM69" s="45"/>
      <c r="BN69" s="45"/>
      <c r="BO69" s="45"/>
      <c r="BP69" s="45"/>
      <c r="BQ69" s="45"/>
      <c r="BR69" s="45"/>
      <c r="BS69" s="45"/>
    </row>
    <row r="70" spans="1:71" x14ac:dyDescent="0.2">
      <c r="A70" s="1"/>
      <c r="B70" s="1"/>
      <c r="C70" s="1" t="s">
        <v>109</v>
      </c>
      <c r="D70" s="1" t="s">
        <v>4</v>
      </c>
      <c r="E70" s="1"/>
      <c r="F70" s="1"/>
      <c r="G70" s="46" t="e">
        <f>OutputVar!G70/OutputFixed!G70</f>
        <v>#DIV/0!</v>
      </c>
      <c r="H70" s="46">
        <f>OutputVar!H70/OutputFixed!H70</f>
        <v>0</v>
      </c>
      <c r="I70" s="46">
        <f>OutputVar!I70/OutputFixed!I70</f>
        <v>0.16142334902631034</v>
      </c>
      <c r="J70" s="46">
        <f>OutputVar!J70/OutputFixed!J70</f>
        <v>5.8004507517278189E-2</v>
      </c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6" t="e">
        <f>OutputVar!W70/OutputFixed!W70</f>
        <v>#DIV/0!</v>
      </c>
      <c r="X70" s="46">
        <f>OutputVar!X70/OutputFixed!X70</f>
        <v>0</v>
      </c>
      <c r="Y70" s="46">
        <f>OutputVar!Y70/OutputFixed!Y70</f>
        <v>0</v>
      </c>
      <c r="Z70" s="46">
        <f>OutputVar!Z70/OutputFixed!Z70</f>
        <v>0</v>
      </c>
      <c r="AA70" s="46">
        <f>OutputVar!AA70/OutputFixed!AA70</f>
        <v>0</v>
      </c>
      <c r="AB70" s="46">
        <f>OutputVar!AB70/OutputFixed!AB70</f>
        <v>0</v>
      </c>
      <c r="AC70" s="46">
        <f>OutputVar!AC70/OutputFixed!AC70</f>
        <v>0</v>
      </c>
      <c r="AD70" s="46">
        <f>OutputVar!AD70/OutputFixed!AD70</f>
        <v>0</v>
      </c>
      <c r="AE70" s="46">
        <f>OutputVar!AE70/OutputFixed!AE70</f>
        <v>0</v>
      </c>
      <c r="AF70" s="46">
        <f>OutputVar!AF70/OutputFixed!AF70</f>
        <v>0</v>
      </c>
      <c r="AG70" s="46">
        <f>OutputVar!AG70/OutputFixed!AG70</f>
        <v>0</v>
      </c>
      <c r="AH70" s="46">
        <f>OutputVar!AH70/OutputFixed!AH70</f>
        <v>0</v>
      </c>
      <c r="AI70" s="46">
        <f>OutputVar!AI70/OutputFixed!AI70</f>
        <v>0</v>
      </c>
      <c r="AJ70" s="46">
        <f>OutputVar!AJ70/OutputFixed!AJ70</f>
        <v>6.4457418662542875E-3</v>
      </c>
      <c r="AK70" s="46">
        <f>OutputVar!AK70/OutputFixed!AK70</f>
        <v>-0.13130392031856994</v>
      </c>
      <c r="AL70" s="46">
        <f>OutputVar!AL70/OutputFixed!AL70</f>
        <v>-2.7523962899676633</v>
      </c>
      <c r="AM70" s="46">
        <f>OutputVar!AM70/OutputFixed!AM70</f>
        <v>0.43862753680845884</v>
      </c>
      <c r="AN70" s="46">
        <f>OutputVar!AN70/OutputFixed!AN70</f>
        <v>0.27487072519725558</v>
      </c>
      <c r="AO70" s="46">
        <f>OutputVar!AO70/OutputFixed!AO70</f>
        <v>0.22427706350400323</v>
      </c>
      <c r="AP70" s="46">
        <f>OutputVar!AP70/OutputFixed!AP70</f>
        <v>0.1998403603037909</v>
      </c>
      <c r="AQ70" s="46">
        <f>OutputVar!AQ70/OutputFixed!AQ70</f>
        <v>0.18554947957219775</v>
      </c>
      <c r="AR70" s="46">
        <f>OutputVar!AR70/OutputFixed!AR70</f>
        <v>0.17624446088171733</v>
      </c>
      <c r="AS70" s="46">
        <f>OutputVar!AS70/OutputFixed!AS70</f>
        <v>0.1697557432840141</v>
      </c>
      <c r="AT70" s="46">
        <f>OutputVar!AT70/OutputFixed!AT70</f>
        <v>0.16501201126590953</v>
      </c>
      <c r="AU70" s="46">
        <f>OutputVar!AU70/OutputFixed!AU70</f>
        <v>0.16142334902630268</v>
      </c>
      <c r="AV70" s="46">
        <f>OutputVar!AV70/OutputFixed!AV70</f>
        <v>0.16127868409916946</v>
      </c>
      <c r="AW70" s="46">
        <f>OutputVar!AW70/OutputFixed!AW70</f>
        <v>0.13431005193026066</v>
      </c>
      <c r="AX70" s="46">
        <f>OutputVar!AX70/OutputFixed!AX70</f>
        <v>0.11848977160619689</v>
      </c>
      <c r="AY70" s="46">
        <f>OutputVar!AY70/OutputFixed!AY70</f>
        <v>0.10604322685839125</v>
      </c>
      <c r="AZ70" s="46">
        <f>OutputVar!AZ70/OutputFixed!AZ70</f>
        <v>9.5994407343078694E-2</v>
      </c>
      <c r="BA70" s="46">
        <f>OutputVar!BA70/OutputFixed!BA70</f>
        <v>8.7710680501136645E-2</v>
      </c>
      <c r="BB70" s="46">
        <f>OutputVar!BB70/OutputFixed!BB70</f>
        <v>8.0763991486859657E-2</v>
      </c>
      <c r="BC70" s="46">
        <f>OutputVar!BC70/OutputFixed!BC70</f>
        <v>7.4854354112173505E-2</v>
      </c>
      <c r="BD70" s="46">
        <f>OutputVar!BD70/OutputFixed!BD70</f>
        <v>6.976528820386195E-2</v>
      </c>
      <c r="BE70" s="46">
        <f>OutputVar!BE70/OutputFixed!BE70</f>
        <v>6.533665347130084E-2</v>
      </c>
      <c r="BF70" s="46">
        <f>OutputVar!BF70/OutputFixed!BF70</f>
        <v>6.1447440714927706E-2</v>
      </c>
      <c r="BG70" s="46">
        <f>OutputVar!BG70/OutputFixed!BG70</f>
        <v>5.8004507517276108E-2</v>
      </c>
      <c r="BH70" s="46">
        <f>OutputVar!BH70/OutputFixed!BH70</f>
        <v>5.5068044309692241E-2</v>
      </c>
      <c r="BI70" s="46">
        <f>OutputVar!BI70/OutputFixed!BI70</f>
        <v>5.1022880094604664E-2</v>
      </c>
      <c r="BJ70" s="46">
        <f>OutputVar!BJ70/OutputFixed!BJ70</f>
        <v>4.7773211079442462E-2</v>
      </c>
      <c r="BK70" s="46">
        <f>OutputVar!BK70/OutputFixed!BK70</f>
        <v>4.4917626604902859E-2</v>
      </c>
      <c r="BL70" s="46">
        <f>OutputVar!BL70/OutputFixed!BL70</f>
        <v>4.2388419813012633E-2</v>
      </c>
      <c r="BM70" s="46">
        <f>OutputVar!BM70/OutputFixed!BM70</f>
        <v>4.0132556487649296E-2</v>
      </c>
      <c r="BN70" s="46">
        <f>OutputVar!BN70/OutputFixed!BN70</f>
        <v>3.8107904664856571E-2</v>
      </c>
      <c r="BO70" s="46">
        <f>OutputVar!BO70/OutputFixed!BO70</f>
        <v>3.6280570052688074E-2</v>
      </c>
      <c r="BP70" s="46">
        <f>OutputVar!BP70/OutputFixed!BP70</f>
        <v>3.4622976520135219E-2</v>
      </c>
      <c r="BQ70" s="46">
        <f>OutputVar!BQ70/OutputFixed!BQ70</f>
        <v>3.3112459419449673E-2</v>
      </c>
      <c r="BR70" s="46">
        <f>OutputVar!BR70/OutputFixed!BR70</f>
        <v>3.1730218707627329E-2</v>
      </c>
      <c r="BS70" s="45"/>
    </row>
    <row r="71" spans="1:71" x14ac:dyDescent="0.2">
      <c r="A71" s="1"/>
      <c r="B71" s="1"/>
      <c r="C71" s="1" t="s">
        <v>108</v>
      </c>
      <c r="D71" s="1" t="s">
        <v>4</v>
      </c>
      <c r="E71" s="1"/>
      <c r="F71" s="6">
        <v>0</v>
      </c>
      <c r="G71" s="47">
        <f>OutputVar!G71/OutputFixed!G71</f>
        <v>0</v>
      </c>
      <c r="H71" s="47">
        <f>OutputVar!H71/OutputFixed!H71</f>
        <v>0.16142334902631034</v>
      </c>
      <c r="I71" s="47">
        <f>OutputVar!I71/OutputFixed!I71</f>
        <v>5.8004507517278189E-2</v>
      </c>
      <c r="J71" s="47">
        <f>OutputVar!J71/OutputFixed!J71</f>
        <v>3.046052888957659E-2</v>
      </c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7">
        <f>OutputVar!W71/OutputFixed!W71</f>
        <v>0</v>
      </c>
      <c r="X71" s="47">
        <f>OutputVar!X71/OutputFixed!X71</f>
        <v>0</v>
      </c>
      <c r="Y71" s="47">
        <f>OutputVar!Y71/OutputFixed!Y71</f>
        <v>0</v>
      </c>
      <c r="Z71" s="47">
        <f>OutputVar!Z71/OutputFixed!Z71</f>
        <v>0</v>
      </c>
      <c r="AA71" s="47">
        <f>OutputVar!AA71/OutputFixed!AA71</f>
        <v>0</v>
      </c>
      <c r="AB71" s="47">
        <f>OutputVar!AB71/OutputFixed!AB71</f>
        <v>0</v>
      </c>
      <c r="AC71" s="47">
        <f>OutputVar!AC71/OutputFixed!AC71</f>
        <v>0</v>
      </c>
      <c r="AD71" s="47">
        <f>OutputVar!AD71/OutputFixed!AD71</f>
        <v>0</v>
      </c>
      <c r="AE71" s="47">
        <f>OutputVar!AE71/OutputFixed!AE71</f>
        <v>0</v>
      </c>
      <c r="AF71" s="47">
        <f>OutputVar!AF71/OutputFixed!AF71</f>
        <v>0</v>
      </c>
      <c r="AG71" s="47">
        <f>OutputVar!AG71/OutputFixed!AG71</f>
        <v>0</v>
      </c>
      <c r="AH71" s="47">
        <f>OutputVar!AH71/OutputFixed!AH71</f>
        <v>0</v>
      </c>
      <c r="AI71" s="47">
        <f>OutputVar!AI71/OutputFixed!AI71</f>
        <v>6.4457418662542875E-3</v>
      </c>
      <c r="AJ71" s="47">
        <f>OutputVar!AJ71/OutputFixed!AJ71</f>
        <v>-0.13130392031856994</v>
      </c>
      <c r="AK71" s="47">
        <f>OutputVar!AK71/OutputFixed!AK71</f>
        <v>-2.7523962899676633</v>
      </c>
      <c r="AL71" s="47">
        <f>OutputVar!AL71/OutputFixed!AL71</f>
        <v>0.43862753680845884</v>
      </c>
      <c r="AM71" s="47">
        <f>OutputVar!AM71/OutputFixed!AM71</f>
        <v>0.27487072519725558</v>
      </c>
      <c r="AN71" s="47">
        <f>OutputVar!AN71/OutputFixed!AN71</f>
        <v>0.22427706350400323</v>
      </c>
      <c r="AO71" s="47">
        <f>OutputVar!AO71/OutputFixed!AO71</f>
        <v>0.1998403603037909</v>
      </c>
      <c r="AP71" s="47">
        <f>OutputVar!AP71/OutputFixed!AP71</f>
        <v>0.18554947957219775</v>
      </c>
      <c r="AQ71" s="47">
        <f>OutputVar!AQ71/OutputFixed!AQ71</f>
        <v>0.17624446088171733</v>
      </c>
      <c r="AR71" s="47">
        <f>OutputVar!AR71/OutputFixed!AR71</f>
        <v>0.1697557432840141</v>
      </c>
      <c r="AS71" s="47">
        <f>OutputVar!AS71/OutputFixed!AS71</f>
        <v>0.16501201126590953</v>
      </c>
      <c r="AT71" s="47">
        <f>OutputVar!AT71/OutputFixed!AT71</f>
        <v>0.16142334902630268</v>
      </c>
      <c r="AU71" s="47">
        <f>OutputVar!AU71/OutputFixed!AU71</f>
        <v>0.16127868409916946</v>
      </c>
      <c r="AV71" s="47">
        <f>OutputVar!AV71/OutputFixed!AV71</f>
        <v>0.13431005193026066</v>
      </c>
      <c r="AW71" s="47">
        <f>OutputVar!AW71/OutputFixed!AW71</f>
        <v>0.11848977160619689</v>
      </c>
      <c r="AX71" s="47">
        <f>OutputVar!AX71/OutputFixed!AX71</f>
        <v>0.10604322685839125</v>
      </c>
      <c r="AY71" s="47">
        <f>OutputVar!AY71/OutputFixed!AY71</f>
        <v>9.5994407343078694E-2</v>
      </c>
      <c r="AZ71" s="47">
        <f>OutputVar!AZ71/OutputFixed!AZ71</f>
        <v>8.7710680501136645E-2</v>
      </c>
      <c r="BA71" s="47">
        <f>OutputVar!BA71/OutputFixed!BA71</f>
        <v>8.0763991486859657E-2</v>
      </c>
      <c r="BB71" s="47">
        <f>OutputVar!BB71/OutputFixed!BB71</f>
        <v>7.4854354112173505E-2</v>
      </c>
      <c r="BC71" s="47">
        <f>OutputVar!BC71/OutputFixed!BC71</f>
        <v>6.976528820386195E-2</v>
      </c>
      <c r="BD71" s="47">
        <f>OutputVar!BD71/OutputFixed!BD71</f>
        <v>6.533665347130084E-2</v>
      </c>
      <c r="BE71" s="47">
        <f>OutputVar!BE71/OutputFixed!BE71</f>
        <v>6.1447440714927706E-2</v>
      </c>
      <c r="BF71" s="47">
        <f>OutputVar!BF71/OutputFixed!BF71</f>
        <v>5.8004507517276108E-2</v>
      </c>
      <c r="BG71" s="47">
        <f>OutputVar!BG71/OutputFixed!BG71</f>
        <v>5.5068044309692241E-2</v>
      </c>
      <c r="BH71" s="47">
        <f>OutputVar!BH71/OutputFixed!BH71</f>
        <v>5.1022880094604664E-2</v>
      </c>
      <c r="BI71" s="47">
        <f>OutputVar!BI71/OutputFixed!BI71</f>
        <v>4.7773211079442462E-2</v>
      </c>
      <c r="BJ71" s="47">
        <f>OutputVar!BJ71/OutputFixed!BJ71</f>
        <v>4.4917626604902859E-2</v>
      </c>
      <c r="BK71" s="47">
        <f>OutputVar!BK71/OutputFixed!BK71</f>
        <v>4.2388419813012633E-2</v>
      </c>
      <c r="BL71" s="47">
        <f>OutputVar!BL71/OutputFixed!BL71</f>
        <v>4.0132556487649296E-2</v>
      </c>
      <c r="BM71" s="47">
        <f>OutputVar!BM71/OutputFixed!BM71</f>
        <v>3.8107904664856571E-2</v>
      </c>
      <c r="BN71" s="47">
        <f>OutputVar!BN71/OutputFixed!BN71</f>
        <v>3.6280570052688074E-2</v>
      </c>
      <c r="BO71" s="47">
        <f>OutputVar!BO71/OutputFixed!BO71</f>
        <v>3.4622976520135219E-2</v>
      </c>
      <c r="BP71" s="47">
        <f>OutputVar!BP71/OutputFixed!BP71</f>
        <v>3.3112459419449673E-2</v>
      </c>
      <c r="BQ71" s="47">
        <f>OutputVar!BQ71/OutputFixed!BQ71</f>
        <v>3.1730218707627329E-2</v>
      </c>
      <c r="BR71" s="47">
        <f>OutputVar!BR71/OutputFixed!BR71</f>
        <v>3.0460528889575591E-2</v>
      </c>
      <c r="BS71" s="45"/>
    </row>
    <row r="72" spans="1:71" x14ac:dyDescent="0.2">
      <c r="A72" s="1"/>
      <c r="B72" s="1"/>
      <c r="C72" s="1"/>
      <c r="D72" s="1"/>
      <c r="E72" s="1"/>
      <c r="F72" s="1"/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  <c r="AA72" s="45"/>
      <c r="AB72" s="45"/>
      <c r="AC72" s="45"/>
      <c r="AD72" s="45"/>
      <c r="AE72" s="45"/>
      <c r="AF72" s="45"/>
      <c r="AG72" s="45"/>
      <c r="AH72" s="45"/>
      <c r="AI72" s="45"/>
      <c r="AJ72" s="45"/>
      <c r="AK72" s="45"/>
      <c r="AL72" s="45"/>
      <c r="AM72" s="45"/>
      <c r="AN72" s="45"/>
      <c r="AO72" s="45"/>
      <c r="AP72" s="45"/>
      <c r="AQ72" s="45"/>
      <c r="AR72" s="45"/>
      <c r="AS72" s="45"/>
      <c r="AT72" s="45"/>
      <c r="AU72" s="45"/>
      <c r="AV72" s="45"/>
      <c r="AW72" s="45"/>
      <c r="AX72" s="45"/>
      <c r="AY72" s="45"/>
      <c r="AZ72" s="45"/>
      <c r="BA72" s="45"/>
      <c r="BB72" s="45"/>
      <c r="BC72" s="45"/>
      <c r="BD72" s="45"/>
      <c r="BE72" s="45"/>
      <c r="BF72" s="45"/>
      <c r="BG72" s="45"/>
      <c r="BH72" s="45"/>
      <c r="BI72" s="45"/>
      <c r="BJ72" s="45"/>
      <c r="BK72" s="45"/>
      <c r="BL72" s="45"/>
      <c r="BM72" s="45"/>
      <c r="BN72" s="45"/>
      <c r="BO72" s="45"/>
      <c r="BP72" s="45"/>
      <c r="BQ72" s="45"/>
      <c r="BR72" s="45"/>
      <c r="BS72" s="45"/>
    </row>
    <row r="73" spans="1:71" x14ac:dyDescent="0.2">
      <c r="A73" s="7"/>
      <c r="B73" s="7"/>
      <c r="C73" s="7" t="s">
        <v>107</v>
      </c>
      <c r="D73" s="7"/>
      <c r="E73" s="7"/>
      <c r="F73" s="7"/>
      <c r="G73" s="49"/>
      <c r="H73" s="49"/>
      <c r="I73" s="49"/>
      <c r="J73" s="49"/>
      <c r="K73" s="49"/>
      <c r="L73" s="49"/>
      <c r="M73" s="49"/>
      <c r="N73" s="49"/>
      <c r="O73" s="49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  <c r="AC73" s="49"/>
      <c r="AD73" s="49"/>
      <c r="AE73" s="49"/>
      <c r="AF73" s="49"/>
      <c r="AG73" s="49"/>
      <c r="AH73" s="49"/>
      <c r="AI73" s="49"/>
      <c r="AJ73" s="49"/>
      <c r="AK73" s="49"/>
      <c r="AL73" s="49"/>
      <c r="AM73" s="49"/>
      <c r="AN73" s="49"/>
      <c r="AO73" s="49"/>
      <c r="AP73" s="49"/>
      <c r="AQ73" s="49"/>
      <c r="AR73" s="49"/>
      <c r="AS73" s="49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49"/>
      <c r="BE73" s="49"/>
      <c r="BF73" s="49"/>
      <c r="BG73" s="49"/>
      <c r="BH73" s="49"/>
      <c r="BI73" s="49"/>
      <c r="BJ73" s="49"/>
      <c r="BK73" s="49"/>
      <c r="BL73" s="49"/>
      <c r="BM73" s="49"/>
      <c r="BN73" s="49"/>
      <c r="BO73" s="49"/>
      <c r="BP73" s="49"/>
      <c r="BQ73" s="49"/>
      <c r="BR73" s="49"/>
      <c r="BS73" s="49"/>
    </row>
    <row r="74" spans="1:71" x14ac:dyDescent="0.2">
      <c r="A74" s="1"/>
      <c r="B74" s="1"/>
      <c r="C74" s="1"/>
      <c r="D74" s="1"/>
      <c r="E74" s="1"/>
      <c r="F74" s="1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  <c r="AC74" s="45"/>
      <c r="AD74" s="45"/>
      <c r="AE74" s="45"/>
      <c r="AF74" s="45"/>
      <c r="AG74" s="45"/>
      <c r="AH74" s="45"/>
      <c r="AI74" s="45"/>
      <c r="AJ74" s="45"/>
      <c r="AK74" s="45"/>
      <c r="AL74" s="45"/>
      <c r="AM74" s="45"/>
      <c r="AN74" s="45"/>
      <c r="AO74" s="45"/>
      <c r="AP74" s="45"/>
      <c r="AQ74" s="45"/>
      <c r="AR74" s="45"/>
      <c r="AS74" s="45"/>
      <c r="AT74" s="45"/>
      <c r="AU74" s="45"/>
      <c r="AV74" s="45"/>
      <c r="AW74" s="45"/>
      <c r="AX74" s="45"/>
      <c r="AY74" s="45"/>
      <c r="AZ74" s="45"/>
      <c r="BA74" s="45"/>
      <c r="BB74" s="45"/>
      <c r="BC74" s="45"/>
      <c r="BD74" s="45"/>
      <c r="BE74" s="45"/>
      <c r="BF74" s="45"/>
      <c r="BG74" s="45"/>
      <c r="BH74" s="45"/>
      <c r="BI74" s="45"/>
      <c r="BJ74" s="45"/>
      <c r="BK74" s="45"/>
      <c r="BL74" s="45"/>
      <c r="BM74" s="45"/>
      <c r="BN74" s="45"/>
      <c r="BO74" s="45"/>
      <c r="BP74" s="45"/>
      <c r="BQ74" s="45"/>
      <c r="BR74" s="45"/>
      <c r="BS74" s="45"/>
    </row>
    <row r="75" spans="1:71" x14ac:dyDescent="0.2">
      <c r="A75" s="1"/>
      <c r="B75" s="1"/>
      <c r="C75" s="1" t="s">
        <v>106</v>
      </c>
      <c r="D75" s="1"/>
      <c r="E75" s="1"/>
      <c r="F75" s="1"/>
      <c r="G75" s="45" t="e">
        <f>OutputVar!G75/OutputFixed!G75</f>
        <v>#DIV/0!</v>
      </c>
      <c r="H75" s="45" t="e">
        <f>OutputVar!H75/OutputFixed!H75</f>
        <v>#DIV/0!</v>
      </c>
      <c r="I75" s="45" t="e">
        <f>OutputVar!I75/OutputFixed!I75</f>
        <v>#DIV/0!</v>
      </c>
      <c r="J75" s="45" t="e">
        <f>OutputVar!J75/OutputFixed!J75</f>
        <v>#DIV/0!</v>
      </c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  <c r="AA75" s="45"/>
      <c r="AB75" s="45"/>
      <c r="AC75" s="45"/>
      <c r="AD75" s="45"/>
      <c r="AE75" s="45"/>
      <c r="AF75" s="45"/>
      <c r="AG75" s="45"/>
      <c r="AH75" s="45"/>
      <c r="AI75" s="45"/>
      <c r="AJ75" s="45"/>
      <c r="AK75" s="45"/>
      <c r="AL75" s="45"/>
      <c r="AM75" s="45"/>
      <c r="AN75" s="45"/>
      <c r="AO75" s="45"/>
      <c r="AP75" s="45"/>
      <c r="AQ75" s="45"/>
      <c r="AR75" s="45"/>
      <c r="AS75" s="45"/>
      <c r="AT75" s="45"/>
      <c r="AU75" s="45"/>
      <c r="AV75" s="45"/>
      <c r="AW75" s="45"/>
      <c r="AX75" s="45"/>
      <c r="AY75" s="45"/>
      <c r="AZ75" s="45"/>
      <c r="BA75" s="45"/>
      <c r="BB75" s="45"/>
      <c r="BC75" s="45"/>
      <c r="BD75" s="45"/>
      <c r="BE75" s="45"/>
      <c r="BF75" s="45"/>
      <c r="BG75" s="45"/>
      <c r="BH75" s="45"/>
      <c r="BI75" s="45"/>
      <c r="BJ75" s="45"/>
      <c r="BK75" s="45"/>
      <c r="BL75" s="45"/>
      <c r="BM75" s="45"/>
      <c r="BN75" s="45"/>
      <c r="BO75" s="45"/>
      <c r="BP75" s="45"/>
      <c r="BQ75" s="45"/>
      <c r="BR75" s="45"/>
      <c r="BS75" s="45"/>
    </row>
    <row r="76" spans="1:71" x14ac:dyDescent="0.2">
      <c r="A76" s="1"/>
      <c r="B76" s="1"/>
      <c r="C76" s="1" t="s">
        <v>105</v>
      </c>
      <c r="D76" s="1"/>
      <c r="E76" s="1"/>
      <c r="F76" s="1"/>
      <c r="G76" s="45" t="e">
        <f>OutputVar!G76/OutputFixed!G76</f>
        <v>#DIV/0!</v>
      </c>
      <c r="H76" s="45">
        <f>OutputVar!H76/OutputFixed!H76</f>
        <v>5.625</v>
      </c>
      <c r="I76" s="45" t="e">
        <f>OutputVar!I76/OutputFixed!I76</f>
        <v>#DIV/0!</v>
      </c>
      <c r="J76" s="45" t="e">
        <f>OutputVar!J76/OutputFixed!J76</f>
        <v>#DIV/0!</v>
      </c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  <c r="AA76" s="45"/>
      <c r="AB76" s="45"/>
      <c r="AC76" s="45"/>
      <c r="AD76" s="45"/>
      <c r="AE76" s="45"/>
      <c r="AF76" s="45"/>
      <c r="AG76" s="45"/>
      <c r="AH76" s="45"/>
      <c r="AI76" s="45"/>
      <c r="AJ76" s="45"/>
      <c r="AK76" s="45"/>
      <c r="AL76" s="45"/>
      <c r="AM76" s="45"/>
      <c r="AN76" s="45"/>
      <c r="AO76" s="45"/>
      <c r="AP76" s="45"/>
      <c r="AQ76" s="45"/>
      <c r="AR76" s="45"/>
      <c r="AS76" s="45"/>
      <c r="AT76" s="45"/>
      <c r="AU76" s="45"/>
      <c r="AV76" s="45"/>
      <c r="AW76" s="45"/>
      <c r="AX76" s="45"/>
      <c r="AY76" s="45"/>
      <c r="AZ76" s="45"/>
      <c r="BA76" s="45"/>
      <c r="BB76" s="45"/>
      <c r="BC76" s="45"/>
      <c r="BD76" s="45"/>
      <c r="BE76" s="45"/>
      <c r="BF76" s="45"/>
      <c r="BG76" s="45"/>
      <c r="BH76" s="45"/>
      <c r="BI76" s="45"/>
      <c r="BJ76" s="45"/>
      <c r="BK76" s="45"/>
      <c r="BL76" s="45"/>
      <c r="BM76" s="45"/>
      <c r="BN76" s="45"/>
      <c r="BO76" s="45"/>
      <c r="BP76" s="45"/>
      <c r="BQ76" s="45"/>
      <c r="BR76" s="45"/>
      <c r="BS76" s="45"/>
    </row>
    <row r="77" spans="1:71" x14ac:dyDescent="0.2">
      <c r="A77" s="1"/>
      <c r="B77" s="1"/>
      <c r="C77" s="1" t="s">
        <v>104</v>
      </c>
      <c r="D77" s="1"/>
      <c r="E77" s="1"/>
      <c r="F77" s="1"/>
      <c r="G77" s="45" t="e">
        <f>OutputVar!G77/OutputFixed!G77</f>
        <v>#DIV/0!</v>
      </c>
      <c r="H77" s="45" t="e">
        <f>OutputVar!H77/OutputFixed!H77</f>
        <v>#DIV/0!</v>
      </c>
      <c r="I77" s="45" t="e">
        <f>OutputVar!I77/OutputFixed!I77</f>
        <v>#DIV/0!</v>
      </c>
      <c r="J77" s="45" t="e">
        <f>OutputVar!J77/OutputFixed!J77</f>
        <v>#DIV/0!</v>
      </c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  <c r="AP77" s="45"/>
      <c r="AQ77" s="45"/>
      <c r="AR77" s="45"/>
      <c r="AS77" s="45"/>
      <c r="AT77" s="45"/>
      <c r="AU77" s="45"/>
      <c r="AV77" s="45"/>
      <c r="AW77" s="45"/>
      <c r="AX77" s="45"/>
      <c r="AY77" s="45"/>
      <c r="AZ77" s="45"/>
      <c r="BA77" s="45"/>
      <c r="BB77" s="45"/>
      <c r="BC77" s="45"/>
      <c r="BD77" s="45"/>
      <c r="BE77" s="45"/>
      <c r="BF77" s="45"/>
      <c r="BG77" s="45"/>
      <c r="BH77" s="45"/>
      <c r="BI77" s="45"/>
      <c r="BJ77" s="45"/>
      <c r="BK77" s="45"/>
      <c r="BL77" s="45"/>
      <c r="BM77" s="45"/>
      <c r="BN77" s="45"/>
      <c r="BO77" s="45"/>
      <c r="BP77" s="45"/>
      <c r="BQ77" s="45"/>
      <c r="BR77" s="45"/>
      <c r="BS77" s="45"/>
    </row>
    <row r="78" spans="1:71" x14ac:dyDescent="0.2">
      <c r="A78" s="1"/>
      <c r="B78" s="1"/>
      <c r="C78" s="1"/>
      <c r="D78" s="1"/>
      <c r="E78" s="1"/>
      <c r="F78" s="1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45"/>
      <c r="AH78" s="45"/>
      <c r="AI78" s="45"/>
      <c r="AJ78" s="45"/>
      <c r="AK78" s="45"/>
      <c r="AL78" s="45"/>
      <c r="AM78" s="45"/>
      <c r="AN78" s="45"/>
      <c r="AO78" s="45"/>
      <c r="AP78" s="45"/>
      <c r="AQ78" s="45"/>
      <c r="AR78" s="45"/>
      <c r="AS78" s="45"/>
      <c r="AT78" s="45"/>
      <c r="AU78" s="45"/>
      <c r="AV78" s="45"/>
      <c r="AW78" s="45"/>
      <c r="AX78" s="45"/>
      <c r="AY78" s="45"/>
      <c r="AZ78" s="45"/>
      <c r="BA78" s="45"/>
      <c r="BB78" s="45"/>
      <c r="BC78" s="45"/>
      <c r="BD78" s="45"/>
      <c r="BE78" s="45"/>
      <c r="BF78" s="45"/>
      <c r="BG78" s="45"/>
      <c r="BH78" s="45"/>
      <c r="BI78" s="45"/>
      <c r="BJ78" s="45"/>
      <c r="BK78" s="45"/>
      <c r="BL78" s="45"/>
      <c r="BM78" s="45"/>
      <c r="BN78" s="45"/>
      <c r="BO78" s="45"/>
      <c r="BP78" s="45"/>
      <c r="BQ78" s="45"/>
      <c r="BR78" s="45"/>
      <c r="BS78" s="45"/>
    </row>
    <row r="79" spans="1:71" x14ac:dyDescent="0.2">
      <c r="A79" s="2" t="s">
        <v>155</v>
      </c>
      <c r="B79" s="2"/>
      <c r="C79" s="2"/>
      <c r="D79" s="2"/>
      <c r="E79" s="2"/>
      <c r="F79" s="2"/>
      <c r="G79" s="50"/>
      <c r="H79" s="50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  <c r="AJ79" s="50"/>
      <c r="AK79" s="50"/>
      <c r="AL79" s="50"/>
      <c r="AM79" s="50"/>
      <c r="AN79" s="50"/>
      <c r="AO79" s="50"/>
      <c r="AP79" s="50"/>
      <c r="AQ79" s="50"/>
      <c r="AR79" s="50"/>
      <c r="AS79" s="50"/>
      <c r="AT79" s="50"/>
      <c r="AU79" s="50"/>
      <c r="AV79" s="50"/>
      <c r="AW79" s="50"/>
      <c r="AX79" s="50"/>
      <c r="AY79" s="50"/>
      <c r="AZ79" s="50"/>
      <c r="BA79" s="50"/>
      <c r="BB79" s="50"/>
      <c r="BC79" s="50"/>
      <c r="BD79" s="50"/>
      <c r="BE79" s="50"/>
      <c r="BF79" s="50"/>
      <c r="BG79" s="50"/>
      <c r="BH79" s="50"/>
      <c r="BI79" s="50"/>
      <c r="BJ79" s="50"/>
      <c r="BK79" s="50"/>
      <c r="BL79" s="50"/>
      <c r="BM79" s="50"/>
      <c r="BN79" s="50"/>
      <c r="BO79" s="50"/>
      <c r="BP79" s="50"/>
      <c r="BQ79" s="50"/>
      <c r="BR79" s="50"/>
      <c r="BS79" s="50"/>
    </row>
  </sheetData>
  <pageMargins left="0.7" right="0.7" top="0.75" bottom="0.75" header="0.3" footer="0.3"/>
  <pageSetup paperSize="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A5BA50-72E0-4DF4-9972-B0A96B29C28E}">
  <sheetPr codeName="Sheet7">
    <tabColor rgb="FF92D050"/>
  </sheetPr>
  <dimension ref="A1:H83"/>
  <sheetViews>
    <sheetView showGridLines="0" tabSelected="1" zoomScaleNormal="100" workbookViewId="0">
      <selection activeCell="D26" sqref="D26"/>
    </sheetView>
  </sheetViews>
  <sheetFormatPr defaultRowHeight="12.75" x14ac:dyDescent="0.2"/>
  <cols>
    <col min="1" max="2" width="2.7109375" customWidth="1"/>
    <col min="3" max="3" width="26" customWidth="1"/>
  </cols>
  <sheetData>
    <row r="1" spans="1:8" s="14" customFormat="1" ht="15" x14ac:dyDescent="0.2">
      <c r="A1" s="14" t="s">
        <v>154</v>
      </c>
      <c r="B1" s="15"/>
      <c r="C1" s="15"/>
    </row>
    <row r="3" spans="1:8" x14ac:dyDescent="0.2">
      <c r="C3" t="s">
        <v>153</v>
      </c>
      <c r="D3" s="43">
        <v>1</v>
      </c>
    </row>
    <row r="6" spans="1:8" x14ac:dyDescent="0.2">
      <c r="E6" t="s">
        <v>152</v>
      </c>
      <c r="F6">
        <v>1</v>
      </c>
      <c r="G6">
        <v>2</v>
      </c>
      <c r="H6">
        <v>3</v>
      </c>
    </row>
    <row r="7" spans="1:8" x14ac:dyDescent="0.2">
      <c r="C7" t="s">
        <v>151</v>
      </c>
      <c r="D7" t="s">
        <v>150</v>
      </c>
      <c r="E7" s="38" t="str" cm="1">
        <f t="array" ref="E7">INDEX(F7:H7,,$D$3)</f>
        <v>Base Case</v>
      </c>
      <c r="F7" s="42" t="s">
        <v>149</v>
      </c>
      <c r="G7" s="42" t="s">
        <v>148</v>
      </c>
      <c r="H7" s="42" t="s">
        <v>147</v>
      </c>
    </row>
    <row r="9" spans="1:8" x14ac:dyDescent="0.2">
      <c r="F9" s="41" t="str" cm="1">
        <f t="array" ref="F9:F11">TRANSPOSE(F7:H7)</f>
        <v>Base Case</v>
      </c>
    </row>
    <row r="10" spans="1:8" x14ac:dyDescent="0.2">
      <c r="C10" s="28"/>
      <c r="F10" s="41" t="str">
        <v>In House</v>
      </c>
    </row>
    <row r="11" spans="1:8" x14ac:dyDescent="0.2">
      <c r="C11" s="28"/>
      <c r="F11" s="41" t="str">
        <v>Cloud</v>
      </c>
    </row>
    <row r="12" spans="1:8" x14ac:dyDescent="0.2">
      <c r="C12" s="28" t="s">
        <v>16</v>
      </c>
    </row>
    <row r="13" spans="1:8" x14ac:dyDescent="0.2">
      <c r="C13" t="s">
        <v>47</v>
      </c>
      <c r="D13" t="s">
        <v>4</v>
      </c>
      <c r="E13" s="38" cm="1">
        <f t="array" ref="E13">INDEX(F13:H13,,$D$3)</f>
        <v>0</v>
      </c>
      <c r="F13" s="8"/>
      <c r="G13" s="8">
        <v>-2000</v>
      </c>
      <c r="H13" s="8">
        <v>-1500</v>
      </c>
    </row>
    <row r="14" spans="1:8" x14ac:dyDescent="0.2">
      <c r="C14" t="s">
        <v>46</v>
      </c>
      <c r="D14" t="s">
        <v>4</v>
      </c>
      <c r="E14" s="38" cm="1">
        <f t="array" ref="E14">INDEX(F14:H14,,$D$3)</f>
        <v>0</v>
      </c>
      <c r="F14" s="8"/>
      <c r="G14" s="8">
        <v>-2000</v>
      </c>
      <c r="H14" s="8">
        <v>-1500</v>
      </c>
    </row>
    <row r="15" spans="1:8" x14ac:dyDescent="0.2">
      <c r="C15" t="s">
        <v>45</v>
      </c>
      <c r="D15" t="s">
        <v>4</v>
      </c>
      <c r="E15" s="38" cm="1">
        <f t="array" ref="E15">INDEX(F15:H15,,$D$3)</f>
        <v>0</v>
      </c>
      <c r="F15" s="8"/>
      <c r="G15" s="8">
        <v>-2000</v>
      </c>
      <c r="H15" s="8">
        <v>-1500</v>
      </c>
    </row>
    <row r="16" spans="1:8" x14ac:dyDescent="0.2">
      <c r="C16" t="s">
        <v>44</v>
      </c>
      <c r="D16" t="s">
        <v>4</v>
      </c>
      <c r="E16" s="38" cm="1">
        <f t="array" ref="E16">INDEX(F16:H16,,$D$3)</f>
        <v>0</v>
      </c>
      <c r="F16" s="8"/>
      <c r="G16" s="8">
        <v>-2000</v>
      </c>
      <c r="H16" s="8">
        <v>-1500</v>
      </c>
    </row>
    <row r="17" spans="3:8" x14ac:dyDescent="0.2">
      <c r="F17" s="1"/>
      <c r="G17" s="1"/>
      <c r="H17" s="1"/>
    </row>
    <row r="18" spans="3:8" x14ac:dyDescent="0.2">
      <c r="C18" s="28" t="s">
        <v>15</v>
      </c>
      <c r="F18" s="1"/>
      <c r="G18" s="1"/>
      <c r="H18" s="1"/>
    </row>
    <row r="19" spans="3:8" x14ac:dyDescent="0.2">
      <c r="C19" t="s">
        <v>47</v>
      </c>
      <c r="D19" t="s">
        <v>4</v>
      </c>
      <c r="E19" s="38" cm="1">
        <f t="array" ref="E19">INDEX(F19:H19,,$D$3)</f>
        <v>-60000</v>
      </c>
      <c r="F19" s="8">
        <v>-60000</v>
      </c>
      <c r="G19" s="8">
        <v>-8000</v>
      </c>
      <c r="H19" s="8">
        <v>-45000</v>
      </c>
    </row>
    <row r="20" spans="3:8" x14ac:dyDescent="0.2">
      <c r="C20" t="s">
        <v>46</v>
      </c>
      <c r="D20" t="s">
        <v>4</v>
      </c>
      <c r="E20" s="38" cm="1">
        <f t="array" ref="E20">INDEX(F20:H20,,$D$3)</f>
        <v>-60000</v>
      </c>
      <c r="F20" s="8">
        <v>-60000</v>
      </c>
      <c r="G20" s="8">
        <v>-8000</v>
      </c>
      <c r="H20" s="8">
        <v>-55000</v>
      </c>
    </row>
    <row r="21" spans="3:8" x14ac:dyDescent="0.2">
      <c r="C21" t="s">
        <v>45</v>
      </c>
      <c r="D21" t="s">
        <v>4</v>
      </c>
      <c r="E21" s="38" cm="1">
        <f t="array" ref="E21">INDEX(F21:H21,,$D$3)</f>
        <v>-60000</v>
      </c>
      <c r="F21" s="8">
        <v>-60000</v>
      </c>
      <c r="G21" s="8">
        <v>-8000</v>
      </c>
      <c r="H21" s="8">
        <v>-65000</v>
      </c>
    </row>
    <row r="22" spans="3:8" x14ac:dyDescent="0.2">
      <c r="C22" t="s">
        <v>44</v>
      </c>
      <c r="D22" t="s">
        <v>4</v>
      </c>
      <c r="E22" s="38" cm="1">
        <f t="array" ref="E22">INDEX(F22:H22,,$D$3)</f>
        <v>-60000</v>
      </c>
      <c r="F22" s="8">
        <v>-60000</v>
      </c>
      <c r="G22" s="8">
        <v>-8000</v>
      </c>
      <c r="H22" s="8">
        <v>-75000</v>
      </c>
    </row>
    <row r="23" spans="3:8" x14ac:dyDescent="0.2">
      <c r="F23" s="1"/>
      <c r="G23" s="1"/>
      <c r="H23" s="1"/>
    </row>
    <row r="24" spans="3:8" x14ac:dyDescent="0.2">
      <c r="C24" s="28" t="s">
        <v>11</v>
      </c>
      <c r="F24" s="1"/>
      <c r="G24" s="1"/>
      <c r="H24" s="1"/>
    </row>
    <row r="25" spans="3:8" x14ac:dyDescent="0.2">
      <c r="C25" t="s">
        <v>47</v>
      </c>
      <c r="D25" t="s">
        <v>4</v>
      </c>
      <c r="E25" s="38" cm="1">
        <f t="array" ref="E25">INDEX(F25:H25,,$D$3)</f>
        <v>0</v>
      </c>
      <c r="F25" s="8"/>
      <c r="G25" s="8">
        <v>100000</v>
      </c>
      <c r="H25" s="8"/>
    </row>
    <row r="26" spans="3:8" x14ac:dyDescent="0.2">
      <c r="C26" t="s">
        <v>46</v>
      </c>
      <c r="D26" t="s">
        <v>4</v>
      </c>
      <c r="E26" s="38" cm="1">
        <f t="array" ref="E26">INDEX(F26:H26,,$D$3)</f>
        <v>0</v>
      </c>
      <c r="F26" s="8"/>
      <c r="G26" s="8">
        <v>5000</v>
      </c>
      <c r="H26" s="8"/>
    </row>
    <row r="27" spans="3:8" x14ac:dyDescent="0.2">
      <c r="C27" t="s">
        <v>45</v>
      </c>
      <c r="D27" t="s">
        <v>4</v>
      </c>
      <c r="E27" s="38" cm="1">
        <f t="array" ref="E27">INDEX(F27:H27,,$D$3)</f>
        <v>0</v>
      </c>
      <c r="F27" s="8"/>
      <c r="G27" s="8">
        <v>5000</v>
      </c>
      <c r="H27" s="8"/>
    </row>
    <row r="28" spans="3:8" x14ac:dyDescent="0.2">
      <c r="C28" t="s">
        <v>44</v>
      </c>
      <c r="D28" t="s">
        <v>4</v>
      </c>
      <c r="E28" s="38" cm="1">
        <f t="array" ref="E28">INDEX(F28:H28,,$D$3)</f>
        <v>0</v>
      </c>
      <c r="F28" s="8"/>
      <c r="G28" s="8">
        <v>5000</v>
      </c>
      <c r="H28" s="8"/>
    </row>
    <row r="30" spans="3:8" x14ac:dyDescent="0.2">
      <c r="C30" s="28" t="s">
        <v>146</v>
      </c>
      <c r="D30" t="s">
        <v>4</v>
      </c>
      <c r="E30" s="38" cm="1">
        <f t="array" ref="E30">INDEX(F30:H30,,$D$3)</f>
        <v>0</v>
      </c>
      <c r="F30" s="8"/>
      <c r="G30" s="8">
        <v>100000</v>
      </c>
      <c r="H30" s="8"/>
    </row>
    <row r="32" spans="3:8" x14ac:dyDescent="0.2">
      <c r="F32" s="6">
        <f>F6</f>
        <v>1</v>
      </c>
      <c r="G32" s="6">
        <f>G6</f>
        <v>2</v>
      </c>
      <c r="H32" s="6">
        <f>H6</f>
        <v>3</v>
      </c>
    </row>
    <row r="33" spans="3:8" x14ac:dyDescent="0.2">
      <c r="C33" s="28" t="s">
        <v>145</v>
      </c>
      <c r="E33" s="38">
        <f>Outputs!J57</f>
        <v>45988.782932904687</v>
      </c>
      <c r="F33" s="6">
        <f t="dataTable" ref="F33:H83" dt2D="0" dtr="1" r1="D3"/>
        <v>45988.782932904687</v>
      </c>
      <c r="G33" s="6">
        <v>136696.69797033133</v>
      </c>
      <c r="H33" s="6">
        <v>41128.782932904694</v>
      </c>
    </row>
    <row r="34" spans="3:8" x14ac:dyDescent="0.2">
      <c r="C34" s="28" t="s">
        <v>144</v>
      </c>
      <c r="E34" s="40">
        <f>Outputs!J24</f>
        <v>0.75</v>
      </c>
      <c r="F34" s="21">
        <v>0.75</v>
      </c>
      <c r="G34" s="21">
        <v>0.75</v>
      </c>
      <c r="H34" s="21">
        <v>0.75</v>
      </c>
    </row>
    <row r="35" spans="3:8" x14ac:dyDescent="0.2">
      <c r="C35" s="28" t="s">
        <v>143</v>
      </c>
      <c r="E35" s="38">
        <f>Outputs!J41</f>
        <v>11588.127077660087</v>
      </c>
      <c r="F35" s="6">
        <v>11588.127077660087</v>
      </c>
      <c r="G35" s="6">
        <v>42310.817456891557</v>
      </c>
      <c r="H35" s="6">
        <v>11588.127077660087</v>
      </c>
    </row>
    <row r="36" spans="3:8" x14ac:dyDescent="0.2">
      <c r="C36" s="39" cm="1">
        <f t="array" ref="C36:C83">TRANSPOSE(Outputs!W6:BR6)</f>
        <v>44957</v>
      </c>
      <c r="E36" s="6" cm="1">
        <f t="array" ref="E36:E83">TRANSPOSE(Outputs!W44:BR44)</f>
        <v>-9874.125</v>
      </c>
      <c r="F36" s="38">
        <v>-9874.125</v>
      </c>
      <c r="G36" s="38">
        <v>-9984.9583333333321</v>
      </c>
      <c r="H36" s="38">
        <v>-9981</v>
      </c>
    </row>
    <row r="37" spans="3:8" x14ac:dyDescent="0.2">
      <c r="C37" s="39">
        <v>44985</v>
      </c>
      <c r="E37" s="6">
        <v>-5789.15</v>
      </c>
      <c r="F37" s="38">
        <v>-5789.15</v>
      </c>
      <c r="G37" s="38">
        <v>-8526.3216305688748</v>
      </c>
      <c r="H37" s="38">
        <v>-5547.2749999999996</v>
      </c>
    </row>
    <row r="38" spans="3:8" x14ac:dyDescent="0.2">
      <c r="C38" s="39">
        <v>45016</v>
      </c>
      <c r="E38" s="6">
        <v>-5375.0967499999997</v>
      </c>
      <c r="F38" s="38">
        <v>-5375.0967499999997</v>
      </c>
      <c r="G38" s="38">
        <v>-8672.1168444710856</v>
      </c>
      <c r="H38" s="38">
        <v>-4221.9717499999997</v>
      </c>
    </row>
    <row r="39" spans="3:8" x14ac:dyDescent="0.2">
      <c r="C39" s="39">
        <v>45046</v>
      </c>
      <c r="E39" s="6">
        <v>-4969.2125974999999</v>
      </c>
      <c r="F39" s="38">
        <v>-4969.2125974999999</v>
      </c>
      <c r="G39" s="38">
        <v>-8842.4193508732969</v>
      </c>
      <c r="H39" s="38">
        <v>-2904.8375974999999</v>
      </c>
    </row>
    <row r="40" spans="3:8" x14ac:dyDescent="0.2">
      <c r="C40" s="39">
        <v>45077</v>
      </c>
      <c r="E40" s="6">
        <v>-4571.2524695749999</v>
      </c>
      <c r="F40" s="38">
        <v>-4571.2524695749999</v>
      </c>
      <c r="G40" s="38">
        <v>-9036.4939310005066</v>
      </c>
      <c r="H40" s="38">
        <v>-1595.6274695749999</v>
      </c>
    </row>
    <row r="41" spans="3:8" x14ac:dyDescent="0.2">
      <c r="C41" s="39">
        <v>45107</v>
      </c>
      <c r="E41" s="6">
        <v>-4180.9786454877494</v>
      </c>
      <c r="F41" s="38">
        <v>-4180.9786454877494</v>
      </c>
      <c r="G41" s="38">
        <v>-9253.6274226409678</v>
      </c>
      <c r="H41" s="38">
        <v>-294.10364548774987</v>
      </c>
    </row>
    <row r="42" spans="3:8" x14ac:dyDescent="0.2">
      <c r="C42" s="39">
        <v>45138</v>
      </c>
      <c r="E42" s="6">
        <v>-3798.1605361231168</v>
      </c>
      <c r="F42" s="38">
        <v>-3798.1605361231168</v>
      </c>
      <c r="G42" s="38">
        <v>-9493.1280584492815</v>
      </c>
      <c r="H42" s="38">
        <v>999.96446387688275</v>
      </c>
    </row>
    <row r="43" spans="3:8" x14ac:dyDescent="0.2">
      <c r="C43" s="39">
        <v>45169</v>
      </c>
      <c r="E43" s="6">
        <v>-3422.5744700394234</v>
      </c>
      <c r="F43" s="38">
        <v>-3422.5744700394234</v>
      </c>
      <c r="G43" s="38">
        <v>-9754.3248241004112</v>
      </c>
      <c r="H43" s="38">
        <v>2286.8005299605766</v>
      </c>
    </row>
    <row r="44" spans="3:8" x14ac:dyDescent="0.2">
      <c r="C44" s="39">
        <v>45199</v>
      </c>
      <c r="E44" s="6">
        <v>-3054.0034859382408</v>
      </c>
      <c r="F44" s="38">
        <v>-3054.0034859382408</v>
      </c>
      <c r="G44" s="38">
        <v>-10036.566835699074</v>
      </c>
      <c r="H44" s="38">
        <v>3566.6215140617596</v>
      </c>
    </row>
    <row r="45" spans="3:8" x14ac:dyDescent="0.2">
      <c r="C45" s="39">
        <v>45230</v>
      </c>
      <c r="E45" s="6">
        <v>-2692.2371313600934</v>
      </c>
      <c r="F45" s="38">
        <v>-2692.2371313600934</v>
      </c>
      <c r="G45" s="38">
        <v>-10339.222735866842</v>
      </c>
      <c r="H45" s="38">
        <v>4839.6378686399066</v>
      </c>
    </row>
    <row r="46" spans="3:8" x14ac:dyDescent="0.2">
      <c r="C46" s="39">
        <v>45260</v>
      </c>
      <c r="E46" s="6">
        <v>-2337.0712674192905</v>
      </c>
      <c r="F46" s="38">
        <v>-2337.0712674192905</v>
      </c>
      <c r="G46" s="38">
        <v>-10661.680107946644</v>
      </c>
      <c r="H46" s="38">
        <v>6106.053732580709</v>
      </c>
    </row>
    <row r="47" spans="3:8" x14ac:dyDescent="0.2">
      <c r="C47" s="39">
        <v>45291</v>
      </c>
      <c r="E47" s="6">
        <v>-1988.3078793967118</v>
      </c>
      <c r="F47" s="38">
        <v>-1988.3078793967118</v>
      </c>
      <c r="G47" s="38">
        <v>-11003.34490778112</v>
      </c>
      <c r="H47" s="38">
        <v>7366.0671206032875</v>
      </c>
    </row>
    <row r="48" spans="3:8" x14ac:dyDescent="0.2">
      <c r="C48" s="39">
        <v>45322</v>
      </c>
      <c r="E48" s="6">
        <v>-1705.8423930148085</v>
      </c>
      <c r="F48" s="38">
        <v>-1705.8423930148085</v>
      </c>
      <c r="G48" s="38">
        <v>-16409.478412537628</v>
      </c>
      <c r="H48" s="38">
        <v>8638.949273651855</v>
      </c>
    </row>
    <row r="49" spans="3:8" x14ac:dyDescent="0.2">
      <c r="C49" s="39">
        <v>45351</v>
      </c>
      <c r="E49" s="6">
        <v>-714.90516289103016</v>
      </c>
      <c r="F49" s="38">
        <v>-714.90516289103016</v>
      </c>
      <c r="G49" s="38">
        <v>-16105.365852735173</v>
      </c>
      <c r="H49" s="38">
        <v>10282.803170442299</v>
      </c>
    </row>
    <row r="50" spans="3:8" x14ac:dyDescent="0.2">
      <c r="C50" s="39">
        <v>45382</v>
      </c>
      <c r="E50" s="6">
        <v>128.10536699570264</v>
      </c>
      <c r="F50" s="38">
        <v>128.10536699570264</v>
      </c>
      <c r="G50" s="38">
        <v>-15961.708901977192</v>
      </c>
      <c r="H50" s="38">
        <v>11362.06370032903</v>
      </c>
    </row>
    <row r="51" spans="3:8" x14ac:dyDescent="0.2">
      <c r="C51" s="39">
        <v>45412</v>
      </c>
      <c r="E51" s="6">
        <v>965.44783098583355</v>
      </c>
      <c r="F51" s="38">
        <v>965.44783098583355</v>
      </c>
      <c r="G51" s="38">
        <v>-15835.873058659017</v>
      </c>
      <c r="H51" s="38">
        <v>12435.656164319158</v>
      </c>
    </row>
    <row r="52" spans="3:8" x14ac:dyDescent="0.2">
      <c r="C52" s="39">
        <v>45443</v>
      </c>
      <c r="E52" s="6">
        <v>1797.2922710562607</v>
      </c>
      <c r="F52" s="38">
        <v>1797.2922710562607</v>
      </c>
      <c r="G52" s="38">
        <v>-15727.323689557454</v>
      </c>
      <c r="H52" s="38">
        <v>13503.750604389583</v>
      </c>
    </row>
    <row r="53" spans="3:8" x14ac:dyDescent="0.2">
      <c r="C53" s="39">
        <v>45473</v>
      </c>
      <c r="E53" s="6">
        <v>2623.8036279245748</v>
      </c>
      <c r="F53" s="38">
        <v>2623.8036279245748</v>
      </c>
      <c r="G53" s="38">
        <v>-15635.542200446003</v>
      </c>
      <c r="H53" s="38">
        <v>14566.511961257895</v>
      </c>
    </row>
    <row r="54" spans="3:8" x14ac:dyDescent="0.2">
      <c r="C54" s="39">
        <v>45504</v>
      </c>
      <c r="E54" s="6">
        <v>3445.1418940868398</v>
      </c>
      <c r="F54" s="38">
        <v>3445.1418940868398</v>
      </c>
      <c r="G54" s="38">
        <v>-15560.025554924963</v>
      </c>
      <c r="H54" s="38">
        <v>15624.100227420156</v>
      </c>
    </row>
    <row r="55" spans="3:8" x14ac:dyDescent="0.2">
      <c r="C55" s="39">
        <v>45535</v>
      </c>
      <c r="E55" s="6">
        <v>4261.4622622642364</v>
      </c>
      <c r="F55" s="38">
        <v>4261.4622622642364</v>
      </c>
      <c r="G55" s="38">
        <v>-15500.285807686621</v>
      </c>
      <c r="H55" s="38">
        <v>16676.670595597552</v>
      </c>
    </row>
    <row r="56" spans="3:8" x14ac:dyDescent="0.2">
      <c r="C56" s="39">
        <v>45565</v>
      </c>
      <c r="E56" s="6">
        <v>5072.9152693963115</v>
      </c>
      <c r="F56" s="38">
        <v>5072.9152693963115</v>
      </c>
      <c r="G56" s="38">
        <v>-15455.849651782495</v>
      </c>
      <c r="H56" s="38">
        <v>17724.373602729625</v>
      </c>
    </row>
    <row r="57" spans="3:8" x14ac:dyDescent="0.2">
      <c r="C57" s="39">
        <v>45596</v>
      </c>
      <c r="E57" s="6">
        <v>5879.6469363144242</v>
      </c>
      <c r="F57" s="38">
        <v>5879.6469363144242</v>
      </c>
      <c r="G57" s="38">
        <v>-15426.257979472559</v>
      </c>
      <c r="H57" s="38">
        <v>18767.355269647735</v>
      </c>
    </row>
    <row r="58" spans="3:8" x14ac:dyDescent="0.2">
      <c r="C58" s="39">
        <v>45626</v>
      </c>
      <c r="E58" s="6">
        <v>6681.7989032249934</v>
      </c>
      <c r="F58" s="38">
        <v>6681.7989032249934</v>
      </c>
      <c r="G58" s="38">
        <v>-15411.065456248989</v>
      </c>
      <c r="H58" s="38">
        <v>19805.7572365583</v>
      </c>
    </row>
    <row r="59" spans="3:8" x14ac:dyDescent="0.2">
      <c r="C59" s="39">
        <v>45657</v>
      </c>
      <c r="E59" s="6">
        <v>7479.5085611282457</v>
      </c>
      <c r="F59" s="38">
        <v>7479.5085611282457</v>
      </c>
      <c r="G59" s="38">
        <v>-15409.840107639191</v>
      </c>
      <c r="H59" s="38">
        <v>20839.716894461551</v>
      </c>
    </row>
    <row r="60" spans="3:8" x14ac:dyDescent="0.2">
      <c r="C60" s="39">
        <v>45688</v>
      </c>
      <c r="E60" s="6">
        <v>8234.6716792943953</v>
      </c>
      <c r="F60" s="38">
        <v>8234.6716792943953</v>
      </c>
      <c r="G60" s="38">
        <v>-15966.695454502544</v>
      </c>
      <c r="H60" s="38">
        <v>21910.29667929437</v>
      </c>
    </row>
    <row r="61" spans="3:8" x14ac:dyDescent="0.2">
      <c r="C61" s="39">
        <v>45716</v>
      </c>
      <c r="E61" s="6">
        <v>9440.3341955822325</v>
      </c>
      <c r="F61" s="38">
        <v>9440.3341955822325</v>
      </c>
      <c r="G61" s="38">
        <v>-11068.190849293325</v>
      </c>
      <c r="H61" s="38">
        <v>23093.875862248871</v>
      </c>
    </row>
    <row r="62" spans="3:8" x14ac:dyDescent="0.2">
      <c r="C62" s="39">
        <v>45747</v>
      </c>
      <c r="E62" s="6">
        <v>10551.525669714767</v>
      </c>
      <c r="F62" s="38">
        <v>10551.525669714767</v>
      </c>
      <c r="G62" s="38">
        <v>-6273.6925489070509</v>
      </c>
      <c r="H62" s="38">
        <v>23766.317336381406</v>
      </c>
    </row>
    <row r="63" spans="3:8" x14ac:dyDescent="0.2">
      <c r="C63" s="39">
        <v>45777</v>
      </c>
      <c r="E63" s="6">
        <v>11658.784399623324</v>
      </c>
      <c r="F63" s="38">
        <v>11658.784399623324</v>
      </c>
      <c r="G63" s="38">
        <v>-1492.3761975323641</v>
      </c>
      <c r="H63" s="38">
        <v>24434.826066289967</v>
      </c>
    </row>
    <row r="64" spans="3:8" x14ac:dyDescent="0.2">
      <c r="C64" s="39">
        <v>45808</v>
      </c>
      <c r="E64" s="6">
        <v>12762.228367634625</v>
      </c>
      <c r="F64" s="38">
        <v>12762.228367634625</v>
      </c>
      <c r="G64" s="38">
        <v>3276.1536633010819</v>
      </c>
      <c r="H64" s="38">
        <v>25099.520034301269</v>
      </c>
    </row>
    <row r="65" spans="3:8" x14ac:dyDescent="0.2">
      <c r="C65" s="39">
        <v>45838</v>
      </c>
      <c r="E65" s="6">
        <v>13861.972016605587</v>
      </c>
      <c r="F65" s="38">
        <v>13861.972016605587</v>
      </c>
      <c r="G65" s="38">
        <v>8032.2806283095242</v>
      </c>
      <c r="H65" s="38">
        <v>25760.513683272235</v>
      </c>
    </row>
    <row r="66" spans="3:8" x14ac:dyDescent="0.2">
      <c r="C66" s="39">
        <v>45869</v>
      </c>
      <c r="E66" s="6">
        <v>14958.126356107419</v>
      </c>
      <c r="F66" s="38">
        <v>14958.126356107419</v>
      </c>
      <c r="G66" s="38">
        <v>12776.376784367712</v>
      </c>
      <c r="H66" s="38">
        <v>26417.918022774069</v>
      </c>
    </row>
    <row r="67" spans="3:8" x14ac:dyDescent="0.2">
      <c r="C67" s="39">
        <v>45900</v>
      </c>
      <c r="E67" s="6">
        <v>16050.799065424197</v>
      </c>
      <c r="F67" s="38">
        <v>16050.799065424197</v>
      </c>
      <c r="G67" s="38">
        <v>17508.803055744156</v>
      </c>
      <c r="H67" s="38">
        <v>27071.840732090848</v>
      </c>
    </row>
    <row r="68" spans="3:8" x14ac:dyDescent="0.2">
      <c r="C68" s="39">
        <v>45930</v>
      </c>
      <c r="E68" s="6">
        <v>17140.094593461472</v>
      </c>
      <c r="F68" s="38">
        <v>17140.094593461472</v>
      </c>
      <c r="G68" s="38">
        <v>22229.909538979307</v>
      </c>
      <c r="H68" s="38">
        <v>27722.386260128125</v>
      </c>
    </row>
    <row r="69" spans="3:8" x14ac:dyDescent="0.2">
      <c r="C69" s="39">
        <v>45961</v>
      </c>
      <c r="E69" s="6">
        <v>18226.114255657627</v>
      </c>
      <c r="F69" s="38">
        <v>18226.114255657627</v>
      </c>
      <c r="G69" s="38">
        <v>26940.035827717402</v>
      </c>
      <c r="H69" s="38">
        <v>28369.655922324284</v>
      </c>
    </row>
    <row r="70" spans="3:8" x14ac:dyDescent="0.2">
      <c r="C70" s="39">
        <v>45991</v>
      </c>
      <c r="E70" s="6">
        <v>19308.9563279879</v>
      </c>
      <c r="F70" s="38">
        <v>19308.9563279879</v>
      </c>
      <c r="G70" s="38">
        <v>31639.511327793356</v>
      </c>
      <c r="H70" s="38">
        <v>29013.747994654557</v>
      </c>
    </row>
    <row r="71" spans="3:8" x14ac:dyDescent="0.2">
      <c r="C71" s="39">
        <v>46022</v>
      </c>
      <c r="E71" s="6">
        <v>20388.716138148266</v>
      </c>
      <c r="F71" s="38">
        <v>20388.716138148266</v>
      </c>
      <c r="G71" s="38">
        <v>36328.655562867032</v>
      </c>
      <c r="H71" s="38">
        <v>29654.757804814923</v>
      </c>
    </row>
    <row r="72" spans="3:8" x14ac:dyDescent="0.2">
      <c r="C72" s="39">
        <v>46053</v>
      </c>
      <c r="E72" s="6">
        <v>21416.32365400382</v>
      </c>
      <c r="F72" s="38">
        <v>21416.32365400382</v>
      </c>
      <c r="G72" s="38">
        <v>35972.865970888495</v>
      </c>
      <c r="H72" s="38">
        <v>30322.781987337141</v>
      </c>
    </row>
    <row r="73" spans="3:8" x14ac:dyDescent="0.2">
      <c r="C73" s="39">
        <v>46081</v>
      </c>
      <c r="E73" s="6">
        <v>23025.618569383707</v>
      </c>
      <c r="F73" s="38">
        <v>23025.618569383707</v>
      </c>
      <c r="G73" s="38">
        <v>41205.765691669316</v>
      </c>
      <c r="H73" s="38">
        <v>31234.993569383696</v>
      </c>
    </row>
    <row r="74" spans="3:8" x14ac:dyDescent="0.2">
      <c r="C74" s="39">
        <v>46112</v>
      </c>
      <c r="E74" s="6">
        <v>24515.850387302198</v>
      </c>
      <c r="F74" s="38">
        <v>24515.850387302198</v>
      </c>
      <c r="G74" s="38">
        <v>46312.144170826708</v>
      </c>
      <c r="H74" s="38">
        <v>31611.475387302184</v>
      </c>
    </row>
    <row r="75" spans="3:8" x14ac:dyDescent="0.2">
      <c r="C75" s="39">
        <v>46142</v>
      </c>
      <c r="E75" s="6">
        <v>26003.353500683133</v>
      </c>
      <c r="F75" s="38">
        <v>26003.353500683133</v>
      </c>
      <c r="G75" s="38">
        <v>51408.55954560938</v>
      </c>
      <c r="H75" s="38">
        <v>31985.228500683119</v>
      </c>
    </row>
    <row r="76" spans="3:8" x14ac:dyDescent="0.2">
      <c r="C76" s="39">
        <v>46173</v>
      </c>
      <c r="E76" s="6">
        <v>27488.209770662641</v>
      </c>
      <c r="F76" s="38">
        <v>27488.209770662641</v>
      </c>
      <c r="G76" s="38">
        <v>56495.310709148573</v>
      </c>
      <c r="H76" s="38">
        <v>32356.334770662626</v>
      </c>
    </row>
    <row r="77" spans="3:8" x14ac:dyDescent="0.2">
      <c r="C77" s="39">
        <v>46203</v>
      </c>
      <c r="E77" s="6">
        <v>28970.498602542764</v>
      </c>
      <c r="F77" s="38">
        <v>28970.498602542764</v>
      </c>
      <c r="G77" s="38">
        <v>61572.687587781591</v>
      </c>
      <c r="H77" s="38">
        <v>32724.87360254275</v>
      </c>
    </row>
    <row r="78" spans="3:8" x14ac:dyDescent="0.2">
      <c r="C78" s="39">
        <v>46234</v>
      </c>
      <c r="E78" s="6">
        <v>30450.297019466481</v>
      </c>
      <c r="F78" s="38">
        <v>30450.297019466481</v>
      </c>
      <c r="G78" s="38">
        <v>66640.971410055616</v>
      </c>
      <c r="H78" s="38">
        <v>33090.922019466467</v>
      </c>
    </row>
    <row r="79" spans="3:8" x14ac:dyDescent="0.2">
      <c r="C79" s="39">
        <v>46265</v>
      </c>
      <c r="E79" s="6">
        <v>31927.679733882487</v>
      </c>
      <c r="F79" s="38">
        <v>31927.679733882487</v>
      </c>
      <c r="G79" s="38">
        <v>71700.434967661422</v>
      </c>
      <c r="H79" s="38">
        <v>33454.554733882476</v>
      </c>
    </row>
    <row r="80" spans="3:8" x14ac:dyDescent="0.2">
      <c r="C80" s="39">
        <v>46295</v>
      </c>
      <c r="E80" s="6">
        <v>33402.719216866011</v>
      </c>
      <c r="F80" s="38">
        <v>33402.719216866011</v>
      </c>
      <c r="G80" s="38">
        <v>76751.342868539054</v>
      </c>
      <c r="H80" s="38">
        <v>33815.844216866004</v>
      </c>
    </row>
    <row r="81" spans="3:8" x14ac:dyDescent="0.2">
      <c r="C81" s="39">
        <v>46326</v>
      </c>
      <c r="E81" s="6">
        <v>34875.485765360034</v>
      </c>
      <c r="F81" s="38">
        <v>34875.485765360034</v>
      </c>
      <c r="G81" s="38">
        <v>81793.951782390359</v>
      </c>
      <c r="H81" s="38">
        <v>34174.860765360027</v>
      </c>
    </row>
    <row r="82" spans="3:8" x14ac:dyDescent="0.2">
      <c r="C82" s="39">
        <v>46356</v>
      </c>
      <c r="E82" s="6">
        <v>36346.047567399233</v>
      </c>
      <c r="F82" s="38">
        <v>36346.047567399233</v>
      </c>
      <c r="G82" s="38">
        <v>86828.510678826118</v>
      </c>
      <c r="H82" s="38">
        <v>34531.672567399226</v>
      </c>
    </row>
    <row r="83" spans="3:8" x14ac:dyDescent="0.2">
      <c r="C83" s="39">
        <v>46387</v>
      </c>
      <c r="E83" s="6">
        <v>37814.470765377257</v>
      </c>
      <c r="F83" s="38">
        <v>37814.470765377257</v>
      </c>
      <c r="G83" s="38">
        <v>91855.261058368807</v>
      </c>
      <c r="H83" s="38">
        <v>34886.345765377249</v>
      </c>
    </row>
  </sheetData>
  <pageMargins left="0.7" right="0.7" top="0.75" bottom="0.75" header="0.3" footer="0.3"/>
  <pageSetup paperSize="9" orientation="portrait" horizontalDpi="1200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2</xdr:col>
                    <xdr:colOff>1524000</xdr:colOff>
                    <xdr:row>1</xdr:row>
                    <xdr:rowOff>114300</xdr:rowOff>
                  </from>
                  <to>
                    <xdr:col>5</xdr:col>
                    <xdr:colOff>114300</xdr:colOff>
                    <xdr:row>3</xdr:row>
                    <xdr:rowOff>85725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3FFE0D7A33C9419588EBBCBF169C8F" ma:contentTypeVersion="21" ma:contentTypeDescription="Create a new document." ma:contentTypeScope="" ma:versionID="fb5523317d970f915aaff50c7124bb92">
  <xsd:schema xmlns:xsd="http://www.w3.org/2001/XMLSchema" xmlns:xs="http://www.w3.org/2001/XMLSchema" xmlns:p="http://schemas.microsoft.com/office/2006/metadata/properties" xmlns:ns2="02f7551b-8ef5-4b97-a1aa-577a3e47bb8e" xmlns:ns3="08ae26e9-8702-4fb1-a1a2-d8e696cdafe5" xmlns:ns4="2006b627-b0e0-436d-9273-616fa4323cd9" xmlns:ns5="http://schemas.microsoft.com/sharepoint/v3/fields" targetNamespace="http://schemas.microsoft.com/office/2006/metadata/properties" ma:root="true" ma:fieldsID="e318feec320419ed7144bc47f790b39f" ns2:_="" ns3:_="" ns4:_="" ns5:_="">
    <xsd:import namespace="02f7551b-8ef5-4b97-a1aa-577a3e47bb8e"/>
    <xsd:import namespace="08ae26e9-8702-4fb1-a1a2-d8e696cdafe5"/>
    <xsd:import namespace="2006b627-b0e0-436d-9273-616fa4323cd9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3:bca37cab97284e5f861d76a6b10e7e7e" minOccurs="0"/>
                <xsd:element ref="ns2:TaxCatchAll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DateTaken" minOccurs="0"/>
                <xsd:element ref="ns4:MediaServiceOCR" minOccurs="0"/>
                <xsd:element ref="ns4:MediaServiceLocation" minOccurs="0"/>
                <xsd:element ref="ns3:SharedWithUsers" minOccurs="0"/>
                <xsd:element ref="ns3:SharedWithDetails" minOccurs="0"/>
                <xsd:element ref="ns4:MediaServiceEventHashCode" minOccurs="0"/>
                <xsd:element ref="ns4:MediaServiceGenerationTime" minOccurs="0"/>
                <xsd:element ref="ns4:a5ql" minOccurs="0"/>
                <xsd:element ref="ns4:Contents" minOccurs="0"/>
                <xsd:element ref="ns5:_DCDateCreated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f7551b-8ef5-4b97-a1aa-577a3e47bb8e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dcb4deff-dbdf-4659-800d-ab3c19dea170}" ma:internalName="TaxCatchAll" ma:showField="CatchAllData" ma:web="02f7551b-8ef5-4b97-a1aa-577a3e47bb8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ae26e9-8702-4fb1-a1a2-d8e696cdafe5" elementFormDefault="qualified">
    <xsd:import namespace="http://schemas.microsoft.com/office/2006/documentManagement/types"/>
    <xsd:import namespace="http://schemas.microsoft.com/office/infopath/2007/PartnerControls"/>
    <xsd:element name="bca37cab97284e5f861d76a6b10e7e7e" ma:index="9" nillable="true" ma:taxonomy="true" ma:internalName="bca37cab97284e5f861d76a6b10e7e7e" ma:taxonomyFieldName="Tags" ma:displayName="Tags" ma:default="" ma:fieldId="{bca37cab-9728-4e5f-861d-76a6b10e7e7e}" ma:taxonomyMulti="true" ma:sspId="3e64a743-6b44-4d12-af01-f236ac8bc972" ma:termSetId="b23a3108-1288-4148-a2f7-58c7dd384ef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06b627-b0e0-436d-9273-616fa4323c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a5ql" ma:index="21" nillable="true" ma:displayName="Date and Time" ma:internalName="a5ql">
      <xsd:simpleType>
        <xsd:restriction base="dms:DateTime"/>
      </xsd:simpleType>
    </xsd:element>
    <xsd:element name="Contents" ma:index="22" nillable="true" ma:displayName="Contents" ma:description="Key features" ma:format="Dropdown" ma:internalName="Contents">
      <xsd:simpleType>
        <xsd:restriction base="dms:Note">
          <xsd:maxLength value="255"/>
        </xsd:restriction>
      </xsd:simpleType>
    </xsd:element>
    <xsd:element name="MediaServiceAutoKeyPoints" ma:index="2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6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8" nillable="true" ma:taxonomy="true" ma:internalName="lcf76f155ced4ddcb4097134ff3c332f" ma:taxonomyFieldName="MediaServiceImageTags" ma:displayName="Image Tags" ma:readOnly="false" ma:fieldId="{5cf76f15-5ced-4ddc-b409-7134ff3c332f}" ma:taxonomyMulti="true" ma:sspId="3e64a743-6b44-4d12-af01-f236ac8bc9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DCDateCreated" ma:index="23" nillable="true" ma:displayName="Date Created" ma:description="The date on which this resource was created" ma:format="DateTime" ma:internalName="_DCDateCreated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5D9B7B2-D29B-4D12-AAC3-DA317416638D}"/>
</file>

<file path=customXml/itemProps2.xml><?xml version="1.0" encoding="utf-8"?>
<ds:datastoreItem xmlns:ds="http://schemas.openxmlformats.org/officeDocument/2006/customXml" ds:itemID="{ED4C780F-18FC-47D6-B3F1-08DEE70C57C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Inputs</vt:lpstr>
      <vt:lpstr>Calculations</vt:lpstr>
      <vt:lpstr>Outputs</vt:lpstr>
      <vt:lpstr>OutputFixed</vt:lpstr>
      <vt:lpstr>OutputVar</vt:lpstr>
      <vt:lpstr>OutputVarPct</vt:lpstr>
      <vt:lpstr>Dashboard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 Ducker</dc:creator>
  <cp:lastModifiedBy>Ben Ducker</cp:lastModifiedBy>
  <dcterms:created xsi:type="dcterms:W3CDTF">2023-06-06T15:43:06Z</dcterms:created>
  <dcterms:modified xsi:type="dcterms:W3CDTF">2023-06-07T13:12:41Z</dcterms:modified>
</cp:coreProperties>
</file>