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hn-\OneDrive\Desktop\Excel Ribbon - 2025\"/>
    </mc:Choice>
  </mc:AlternateContent>
  <xr:revisionPtr revIDLastSave="0" documentId="13_ncr:1_{C464A0DB-9CCA-4777-A157-E6205A353C0E}" xr6:coauthVersionLast="47" xr6:coauthVersionMax="47" xr10:uidLastSave="{00000000-0000-0000-0000-000000000000}"/>
  <bookViews>
    <workbookView xWindow="-108" yWindow="-108" windowWidth="23256" windowHeight="12456" firstSheet="1" activeTab="5" xr2:uid="{02E8675B-64A1-47FA-8E59-DF209AC735E2}"/>
  </bookViews>
  <sheets>
    <sheet name="Formal painter" sheetId="1" r:id="rId1"/>
    <sheet name="Centre accross selection" sheetId="2" r:id="rId2"/>
    <sheet name="Numbers and Dates" sheetId="3" r:id="rId3"/>
    <sheet name="Cell Styles" sheetId="4" r:id="rId4"/>
    <sheet name="Cell Styles and Numbers" sheetId="5" r:id="rId5"/>
    <sheet name="Traffic Lights" sheetId="6" r:id="rId6"/>
  </sheets>
  <externalReferences>
    <externalReference r:id="rId7"/>
  </externalReferences>
  <definedNames>
    <definedName name="Scenario">[1]Assumptions!$C$3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6" l="1"/>
  <c r="D21" i="6" s="1"/>
  <c r="H14" i="6"/>
  <c r="H13" i="6"/>
  <c r="H12" i="6"/>
  <c r="H11" i="6"/>
  <c r="H10" i="6"/>
  <c r="H9" i="6"/>
  <c r="H8" i="6"/>
  <c r="G25" i="6" s="1"/>
  <c r="D25" i="6" s="1"/>
  <c r="H7" i="6"/>
  <c r="H6" i="6"/>
  <c r="G23" i="6" l="1"/>
  <c r="D23" i="6" s="1"/>
  <c r="G24" i="6"/>
  <c r="D24" i="6" s="1"/>
  <c r="G22" i="6"/>
  <c r="D22" i="6" s="1"/>
  <c r="J3" i="3" l="1"/>
  <c r="H8" i="1"/>
  <c r="F8" i="1"/>
</calcChain>
</file>

<file path=xl/sharedStrings.xml><?xml version="1.0" encoding="utf-8"?>
<sst xmlns="http://schemas.openxmlformats.org/spreadsheetml/2006/main" count="52" uniqueCount="40">
  <si>
    <t>Cat</t>
  </si>
  <si>
    <t>Dog</t>
  </si>
  <si>
    <t>Mouse</t>
  </si>
  <si>
    <t>Car</t>
  </si>
  <si>
    <t>Garden</t>
  </si>
  <si>
    <t>March</t>
  </si>
  <si>
    <t>Income</t>
  </si>
  <si>
    <t>Margin</t>
  </si>
  <si>
    <t>Customers</t>
  </si>
  <si>
    <t>Actual</t>
  </si>
  <si>
    <t>Budget</t>
  </si>
  <si>
    <t>Sales per customer</t>
  </si>
  <si>
    <t>September accounts</t>
  </si>
  <si>
    <t>Income Statement</t>
  </si>
  <si>
    <t>Revenue</t>
  </si>
  <si>
    <t>Cost of sales</t>
  </si>
  <si>
    <t>Gross Profit</t>
  </si>
  <si>
    <t>Staff cost</t>
  </si>
  <si>
    <t>Rent</t>
  </si>
  <si>
    <t>Utilities</t>
  </si>
  <si>
    <t>Other</t>
  </si>
  <si>
    <t>Depreciation</t>
  </si>
  <si>
    <t>Profit before interest and tax</t>
  </si>
  <si>
    <t>Interest</t>
  </si>
  <si>
    <t>Tax</t>
  </si>
  <si>
    <t>Earnings</t>
  </si>
  <si>
    <t>August Accounts</t>
  </si>
  <si>
    <t>Management Accounts for April 202X</t>
  </si>
  <si>
    <t>April</t>
  </si>
  <si>
    <t>Last Year</t>
  </si>
  <si>
    <t>Variance Plan</t>
  </si>
  <si>
    <t>Variance Last Year</t>
  </si>
  <si>
    <t>Care Staff</t>
  </si>
  <si>
    <t>Gross Contribution</t>
  </si>
  <si>
    <t>Office Staff</t>
  </si>
  <si>
    <t>Net Surplus</t>
  </si>
  <si>
    <t>KPIs</t>
  </si>
  <si>
    <t>Contribution Margin</t>
  </si>
  <si>
    <t>Variances</t>
  </si>
  <si>
    <t>Top 5 adverse % variances - Actual v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</si>
</sst>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#,##0_);\(#,##0\)"/>
    <numFmt numFmtId="167" formatCode="#,##0,_);\(#,##0,\)"/>
    <numFmt numFmtId="170" formatCode="dd\ mmm\ yy\ hh:mm:ss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C00000"/>
      <name val="Aptos Narrow"/>
      <family val="2"/>
      <scheme val="minor"/>
    </font>
    <font>
      <b/>
      <i/>
      <sz val="11"/>
      <color theme="3" tint="0.249977111117893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0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sz val="8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8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rgb="FF000066"/>
        <bgColor indexed="64"/>
      </patternFill>
    </fill>
    <fill>
      <patternFill patternType="solid">
        <fgColor theme="8" tint="0.3999450666829432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/>
    <xf numFmtId="0" fontId="1" fillId="6" borderId="0"/>
  </cellStyleXfs>
  <cellXfs count="31">
    <xf numFmtId="0" fontId="0" fillId="0" borderId="0" xfId="0"/>
    <xf numFmtId="0" fontId="4" fillId="2" borderId="0" xfId="0" applyFont="1" applyFill="1" applyAlignment="1">
      <alignment horizontal="center"/>
    </xf>
    <xf numFmtId="0" fontId="5" fillId="3" borderId="0" xfId="0" applyFont="1" applyFill="1"/>
    <xf numFmtId="0" fontId="3" fillId="0" borderId="0" xfId="0" applyFont="1"/>
    <xf numFmtId="164" fontId="0" fillId="0" borderId="0" xfId="1" applyNumberFormat="1" applyFont="1"/>
    <xf numFmtId="165" fontId="0" fillId="0" borderId="0" xfId="2" applyNumberFormat="1" applyFont="1"/>
    <xf numFmtId="2" fontId="0" fillId="0" borderId="0" xfId="0" applyNumberFormat="1"/>
    <xf numFmtId="0" fontId="2" fillId="4" borderId="0" xfId="0" applyFont="1" applyFill="1" applyAlignment="1">
      <alignment horizontal="center"/>
    </xf>
    <xf numFmtId="0" fontId="6" fillId="0" borderId="0" xfId="0" applyFont="1"/>
    <xf numFmtId="167" fontId="1" fillId="0" borderId="0" xfId="3"/>
    <xf numFmtId="166" fontId="7" fillId="0" borderId="0" xfId="0" applyNumberFormat="1" applyFont="1"/>
    <xf numFmtId="166" fontId="8" fillId="0" borderId="0" xfId="0" applyNumberFormat="1" applyFont="1" applyAlignment="1">
      <alignment horizontal="center"/>
    </xf>
    <xf numFmtId="166" fontId="9" fillId="5" borderId="0" xfId="0" applyNumberFormat="1" applyFont="1" applyFill="1" applyAlignment="1">
      <alignment horizontal="center"/>
    </xf>
    <xf numFmtId="166" fontId="10" fillId="0" borderId="0" xfId="0" applyNumberFormat="1" applyFont="1" applyAlignment="1">
      <alignment horizontal="center"/>
    </xf>
    <xf numFmtId="166" fontId="11" fillId="5" borderId="0" xfId="0" applyNumberFormat="1" applyFont="1" applyFill="1" applyAlignment="1">
      <alignment horizontal="center"/>
    </xf>
    <xf numFmtId="166" fontId="11" fillId="5" borderId="0" xfId="0" applyNumberFormat="1" applyFont="1" applyFill="1" applyAlignment="1">
      <alignment horizontal="center" wrapText="1"/>
    </xf>
    <xf numFmtId="166" fontId="12" fillId="0" borderId="0" xfId="0" applyNumberFormat="1" applyFont="1"/>
    <xf numFmtId="166" fontId="13" fillId="0" borderId="0" xfId="0" applyNumberFormat="1" applyFont="1"/>
    <xf numFmtId="166" fontId="14" fillId="0" borderId="0" xfId="0" applyNumberFormat="1" applyFont="1" applyAlignment="1">
      <alignment horizontal="left"/>
    </xf>
    <xf numFmtId="166" fontId="7" fillId="0" borderId="1" xfId="0" applyNumberFormat="1" applyFont="1" applyBorder="1"/>
    <xf numFmtId="166" fontId="7" fillId="0" borderId="2" xfId="0" applyNumberFormat="1" applyFont="1" applyBorder="1"/>
    <xf numFmtId="166" fontId="15" fillId="0" borderId="0" xfId="0" applyNumberFormat="1" applyFont="1"/>
    <xf numFmtId="166" fontId="16" fillId="0" borderId="0" xfId="0" applyNumberFormat="1" applyFont="1"/>
    <xf numFmtId="9" fontId="7" fillId="0" borderId="0" xfId="2" applyFont="1"/>
    <xf numFmtId="166" fontId="10" fillId="0" borderId="0" xfId="0" applyNumberFormat="1" applyFont="1"/>
    <xf numFmtId="166" fontId="17" fillId="0" borderId="0" xfId="0" applyNumberFormat="1" applyFont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Continuous"/>
    </xf>
    <xf numFmtId="167" fontId="0" fillId="0" borderId="0" xfId="1" applyNumberFormat="1" applyFont="1"/>
    <xf numFmtId="170" fontId="0" fillId="0" borderId="0" xfId="1" applyNumberFormat="1" applyFont="1"/>
    <xf numFmtId="0" fontId="1" fillId="6" borderId="0" xfId="4"/>
  </cellXfs>
  <cellStyles count="5">
    <cellStyle name="Comma" xfId="1" builtinId="3"/>
    <cellStyle name="ICAEW" xfId="4" xr:uid="{450A6905-E07A-4027-80BD-05877CAA7216}"/>
    <cellStyle name="Normal" xfId="0" builtinId="0"/>
    <cellStyle name="Numbers" xfId="3" xr:uid="{582BE232-1493-4401-9216-6D2185B91CC4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438150</xdr:colOff>
      <xdr:row>1</xdr:row>
      <xdr:rowOff>133350</xdr:rowOff>
    </xdr:from>
    <xdr:to>
      <xdr:col>18</xdr:col>
      <xdr:colOff>268898</xdr:colOff>
      <xdr:row>17</xdr:row>
      <xdr:rowOff>10588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781333-01DF-4666-9AF4-A32FE3075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53350" y="371475"/>
          <a:ext cx="3488348" cy="3306238"/>
        </a:xfrm>
        <a:prstGeom prst="rect">
          <a:avLst/>
        </a:prstGeom>
        <a:ln w="19050">
          <a:solidFill>
            <a:sysClr val="windowText" lastClr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ohn-\OneDrive\Desktop\Excel%20Ribbon%20-%202025\Pen%20&amp;%20Quill%20-%20Finished.xlsm" TargetMode="External"/><Relationship Id="rId1" Type="http://schemas.openxmlformats.org/officeDocument/2006/relationships/externalLinkPath" Target="Pen%20&amp;%20Quill%20-%20Finishe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elcome"/>
      <sheetName val="Assumptions"/>
      <sheetName val="Workings"/>
      <sheetName val="Outputs"/>
    </sheetNames>
    <sheetDataSet>
      <sheetData sheetId="0" refreshError="1"/>
      <sheetData sheetId="1">
        <row r="3">
          <cell r="C3">
            <v>1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AD204-C7A6-4E12-A15E-6EA2AD2BF366}">
  <dimension ref="A1:H20"/>
  <sheetViews>
    <sheetView zoomScale="120" zoomScaleNormal="120" workbookViewId="0">
      <selection activeCell="H5" sqref="H5:H8"/>
    </sheetView>
  </sheetViews>
  <sheetFormatPr defaultRowHeight="14.4" x14ac:dyDescent="0.3"/>
  <cols>
    <col min="5" max="5" width="18" bestFit="1" customWidth="1"/>
    <col min="6" max="6" width="16.33203125" bestFit="1" customWidth="1"/>
    <col min="7" max="7" width="1.6640625" customWidth="1"/>
    <col min="8" max="8" width="16.5546875" customWidth="1"/>
  </cols>
  <sheetData>
    <row r="1" spans="1:8" x14ac:dyDescent="0.3">
      <c r="A1" s="1" t="s">
        <v>0</v>
      </c>
      <c r="C1" s="2" t="s">
        <v>0</v>
      </c>
      <c r="E1" s="3" t="s">
        <v>5</v>
      </c>
    </row>
    <row r="3" spans="1:8" x14ac:dyDescent="0.3">
      <c r="F3" s="7" t="s">
        <v>9</v>
      </c>
      <c r="G3" s="7"/>
      <c r="H3" s="7" t="s">
        <v>10</v>
      </c>
    </row>
    <row r="5" spans="1:8" x14ac:dyDescent="0.3">
      <c r="A5" s="1" t="s">
        <v>1</v>
      </c>
      <c r="C5" s="2" t="s">
        <v>1</v>
      </c>
      <c r="E5" t="s">
        <v>6</v>
      </c>
      <c r="F5" s="4">
        <v>12456764</v>
      </c>
      <c r="H5" s="4">
        <v>12000000</v>
      </c>
    </row>
    <row r="6" spans="1:8" x14ac:dyDescent="0.3">
      <c r="E6" t="s">
        <v>7</v>
      </c>
      <c r="F6" s="5">
        <v>0.151</v>
      </c>
      <c r="H6" s="5">
        <v>0.14499999999999999</v>
      </c>
    </row>
    <row r="7" spans="1:8" x14ac:dyDescent="0.3">
      <c r="E7" t="s">
        <v>8</v>
      </c>
      <c r="F7" s="4">
        <v>84675</v>
      </c>
      <c r="H7" s="4">
        <v>75000</v>
      </c>
    </row>
    <row r="8" spans="1:8" x14ac:dyDescent="0.3">
      <c r="C8" s="2" t="s">
        <v>2</v>
      </c>
      <c r="E8" t="s">
        <v>11</v>
      </c>
      <c r="F8" s="6">
        <f>F5/F7</f>
        <v>147.11265426631238</v>
      </c>
      <c r="H8" s="6">
        <f>H5/H7</f>
        <v>160</v>
      </c>
    </row>
    <row r="14" spans="1:8" x14ac:dyDescent="0.3">
      <c r="C14" s="2" t="s">
        <v>3</v>
      </c>
    </row>
    <row r="20" spans="3:3" x14ac:dyDescent="0.3">
      <c r="C20" s="2" t="s"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408D9-FDF8-496D-8B05-B50E9061BA1F}">
  <dimension ref="C5:P5"/>
  <sheetViews>
    <sheetView zoomScale="120" zoomScaleNormal="120" workbookViewId="0">
      <selection activeCell="N2" sqref="N2:N12"/>
    </sheetView>
  </sheetViews>
  <sheetFormatPr defaultRowHeight="14.4" x14ac:dyDescent="0.3"/>
  <sheetData>
    <row r="5" spans="3:16" x14ac:dyDescent="0.3">
      <c r="C5" s="26" t="s">
        <v>12</v>
      </c>
      <c r="D5" s="26"/>
      <c r="E5" s="26"/>
      <c r="F5" s="26"/>
      <c r="G5" s="26"/>
      <c r="L5" s="27" t="s">
        <v>12</v>
      </c>
      <c r="M5" s="27"/>
      <c r="N5" s="27"/>
      <c r="O5" s="27"/>
      <c r="P5" s="27"/>
    </row>
  </sheetData>
  <mergeCells count="1">
    <mergeCell ref="C5:G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C631A-DEF1-4BAA-AC46-5DF23A19F9FA}">
  <dimension ref="C3:J9"/>
  <sheetViews>
    <sheetView zoomScale="120" zoomScaleNormal="120" workbookViewId="0">
      <selection activeCell="J3" sqref="J3"/>
    </sheetView>
  </sheetViews>
  <sheetFormatPr defaultRowHeight="14.4" x14ac:dyDescent="0.3"/>
  <cols>
    <col min="3" max="3" width="24.77734375" style="28" customWidth="1"/>
    <col min="10" max="10" width="18.44140625" bestFit="1" customWidth="1"/>
  </cols>
  <sheetData>
    <row r="3" spans="3:10" x14ac:dyDescent="0.3">
      <c r="C3" s="28">
        <v>12546</v>
      </c>
      <c r="J3" s="29">
        <f ca="1">NOW()</f>
        <v>45903.540162962963</v>
      </c>
    </row>
    <row r="4" spans="3:10" x14ac:dyDescent="0.3">
      <c r="C4" s="28">
        <v>12478</v>
      </c>
    </row>
    <row r="5" spans="3:10" x14ac:dyDescent="0.3">
      <c r="C5" s="28">
        <v>36945</v>
      </c>
    </row>
    <row r="6" spans="3:10" x14ac:dyDescent="0.3">
      <c r="C6" s="28">
        <v>-16457</v>
      </c>
    </row>
    <row r="7" spans="3:10" x14ac:dyDescent="0.3">
      <c r="C7" s="28">
        <v>-13694</v>
      </c>
    </row>
    <row r="8" spans="3:10" x14ac:dyDescent="0.3">
      <c r="C8" s="28">
        <v>-4589654</v>
      </c>
    </row>
    <row r="9" spans="3:10" x14ac:dyDescent="0.3">
      <c r="C9" s="28">
        <v>55864216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F8ECB-6B05-4491-A406-E74A35A7952C}">
  <dimension ref="A1:N18"/>
  <sheetViews>
    <sheetView zoomScale="120" zoomScaleNormal="120" workbookViewId="0">
      <selection activeCell="D6" sqref="D6:D10"/>
    </sheetView>
  </sheetViews>
  <sheetFormatPr defaultRowHeight="14.4" x14ac:dyDescent="0.3"/>
  <sheetData>
    <row r="1" spans="1:14" x14ac:dyDescent="0.3">
      <c r="A1" s="30"/>
    </row>
    <row r="5" spans="1:14" x14ac:dyDescent="0.3">
      <c r="B5" s="30"/>
    </row>
    <row r="6" spans="1:14" x14ac:dyDescent="0.3">
      <c r="D6" s="30"/>
      <c r="I6" s="30"/>
      <c r="J6" s="30"/>
    </row>
    <row r="7" spans="1:14" x14ac:dyDescent="0.3">
      <c r="D7" s="30"/>
      <c r="I7" s="30"/>
      <c r="J7" s="30"/>
      <c r="M7" s="30"/>
      <c r="N7" s="30"/>
    </row>
    <row r="8" spans="1:14" x14ac:dyDescent="0.3">
      <c r="D8" s="30"/>
      <c r="M8" s="30"/>
      <c r="N8" s="30"/>
    </row>
    <row r="9" spans="1:14" x14ac:dyDescent="0.3">
      <c r="D9" s="30"/>
      <c r="M9" s="30"/>
      <c r="N9" s="30"/>
    </row>
    <row r="10" spans="1:14" x14ac:dyDescent="0.3">
      <c r="D10" s="30"/>
      <c r="F10" s="30"/>
      <c r="G10" s="30"/>
      <c r="M10" s="30"/>
      <c r="N10" s="30"/>
    </row>
    <row r="11" spans="1:14" x14ac:dyDescent="0.3">
      <c r="F11" s="30"/>
      <c r="G11" s="30"/>
      <c r="M11" s="30"/>
      <c r="N11" s="30"/>
    </row>
    <row r="12" spans="1:14" x14ac:dyDescent="0.3">
      <c r="F12" s="30"/>
      <c r="G12" s="30"/>
      <c r="M12" s="30"/>
      <c r="N12" s="30"/>
    </row>
    <row r="14" spans="1:14" x14ac:dyDescent="0.3">
      <c r="K14" s="30"/>
    </row>
    <row r="17" spans="1:6" x14ac:dyDescent="0.3">
      <c r="A17" s="30"/>
      <c r="B17" s="30"/>
      <c r="C17" s="30"/>
      <c r="D17" s="30"/>
      <c r="E17" s="30"/>
      <c r="F17" s="30"/>
    </row>
    <row r="18" spans="1:6" x14ac:dyDescent="0.3">
      <c r="A18" s="30"/>
      <c r="B18" s="30"/>
      <c r="C18" s="30"/>
      <c r="D18" s="30"/>
      <c r="E18" s="30"/>
      <c r="F18" s="3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E3F51-9E5D-45A5-A32D-40C63A371EB9}">
  <dimension ref="A1:D16"/>
  <sheetViews>
    <sheetView zoomScale="110" zoomScaleNormal="110" workbookViewId="0">
      <selection activeCell="D1" sqref="D1:D1048576"/>
    </sheetView>
  </sheetViews>
  <sheetFormatPr defaultRowHeight="14.4" x14ac:dyDescent="0.3"/>
  <cols>
    <col min="1" max="1" width="2.88671875" customWidth="1"/>
    <col min="2" max="2" width="26.109375" bestFit="1" customWidth="1"/>
    <col min="3" max="3" width="2.44140625" customWidth="1"/>
    <col min="4" max="4" width="18.109375" style="9" customWidth="1"/>
  </cols>
  <sheetData>
    <row r="1" spans="1:4" ht="23.4" x14ac:dyDescent="0.45">
      <c r="A1" s="8" t="s">
        <v>26</v>
      </c>
    </row>
    <row r="4" spans="1:4" x14ac:dyDescent="0.3">
      <c r="A4" s="3" t="s">
        <v>13</v>
      </c>
    </row>
    <row r="5" spans="1:4" x14ac:dyDescent="0.3">
      <c r="B5" t="s">
        <v>14</v>
      </c>
      <c r="D5" s="9">
        <v>15084458.995015971</v>
      </c>
    </row>
    <row r="6" spans="1:4" x14ac:dyDescent="0.3">
      <c r="B6" t="s">
        <v>15</v>
      </c>
      <c r="D6" s="9">
        <v>-9352364.5769099034</v>
      </c>
    </row>
    <row r="7" spans="1:4" x14ac:dyDescent="0.3">
      <c r="B7" t="s">
        <v>16</v>
      </c>
      <c r="D7" s="9">
        <v>5732094.4181060698</v>
      </c>
    </row>
    <row r="8" spans="1:4" x14ac:dyDescent="0.3">
      <c r="B8" t="s">
        <v>17</v>
      </c>
      <c r="D8" s="9">
        <v>-2479637.0950711188</v>
      </c>
    </row>
    <row r="9" spans="1:4" x14ac:dyDescent="0.3">
      <c r="B9" t="s">
        <v>18</v>
      </c>
      <c r="D9" s="9">
        <v>-593800.37043249991</v>
      </c>
    </row>
    <row r="10" spans="1:4" x14ac:dyDescent="0.3">
      <c r="B10" t="s">
        <v>19</v>
      </c>
      <c r="D10" s="9">
        <v>-212540.32243466732</v>
      </c>
    </row>
    <row r="11" spans="1:4" x14ac:dyDescent="0.3">
      <c r="B11" t="s">
        <v>20</v>
      </c>
      <c r="D11" s="9">
        <v>-295194.89227037132</v>
      </c>
    </row>
    <row r="12" spans="1:4" x14ac:dyDescent="0.3">
      <c r="B12" t="s">
        <v>21</v>
      </c>
      <c r="D12" s="9">
        <v>-505000</v>
      </c>
    </row>
    <row r="13" spans="1:4" x14ac:dyDescent="0.3">
      <c r="B13" t="s">
        <v>22</v>
      </c>
      <c r="D13" s="9">
        <v>1645921.7378974119</v>
      </c>
    </row>
    <row r="14" spans="1:4" x14ac:dyDescent="0.3">
      <c r="B14" t="s">
        <v>23</v>
      </c>
      <c r="D14" s="9">
        <v>682402.59863971639</v>
      </c>
    </row>
    <row r="15" spans="1:4" x14ac:dyDescent="0.3">
      <c r="B15" t="s">
        <v>24</v>
      </c>
      <c r="D15" s="9">
        <v>-471352.53229308251</v>
      </c>
    </row>
    <row r="16" spans="1:4" x14ac:dyDescent="0.3">
      <c r="B16" t="s">
        <v>25</v>
      </c>
      <c r="D16" s="9">
        <v>1856971.8042440461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BED1B-5F1A-4D46-A307-FBE9C5F35188}">
  <dimension ref="A1:I26"/>
  <sheetViews>
    <sheetView tabSelected="1" workbookViewId="0">
      <selection activeCell="M17" sqref="M17"/>
    </sheetView>
  </sheetViews>
  <sheetFormatPr defaultRowHeight="14.4" x14ac:dyDescent="0.3"/>
  <sheetData>
    <row r="1" spans="1:9" ht="23.4" x14ac:dyDescent="0.45">
      <c r="A1" s="25" t="s">
        <v>27</v>
      </c>
      <c r="B1" s="10"/>
      <c r="C1" s="10"/>
      <c r="D1" s="10"/>
      <c r="E1" s="10"/>
      <c r="F1" s="10"/>
      <c r="G1" s="10"/>
      <c r="H1" s="10"/>
      <c r="I1" s="10"/>
    </row>
    <row r="2" spans="1:9" x14ac:dyDescent="0.3">
      <c r="A2" s="10"/>
      <c r="B2" s="10"/>
      <c r="C2" s="10"/>
      <c r="D2" s="10"/>
      <c r="E2" s="10"/>
      <c r="F2" s="10"/>
      <c r="G2" s="10"/>
      <c r="H2" s="10"/>
      <c r="I2" s="10"/>
    </row>
    <row r="3" spans="1:9" ht="18" x14ac:dyDescent="0.35">
      <c r="A3" s="11"/>
      <c r="B3" s="11"/>
      <c r="C3" s="11"/>
      <c r="D3" s="12"/>
      <c r="E3" s="12"/>
      <c r="F3" s="12" t="s">
        <v>28</v>
      </c>
      <c r="G3" s="12"/>
      <c r="H3" s="12"/>
      <c r="I3" s="12"/>
    </row>
    <row r="4" spans="1:9" ht="28.8" x14ac:dyDescent="0.3">
      <c r="A4" s="13"/>
      <c r="B4" s="13"/>
      <c r="C4" s="13"/>
      <c r="D4" s="14" t="s">
        <v>10</v>
      </c>
      <c r="E4" s="14" t="s">
        <v>9</v>
      </c>
      <c r="F4" s="14" t="s">
        <v>29</v>
      </c>
      <c r="G4" s="15" t="s">
        <v>30</v>
      </c>
      <c r="H4" s="14"/>
      <c r="I4" s="15" t="s">
        <v>31</v>
      </c>
    </row>
    <row r="5" spans="1:9" ht="15.6" x14ac:dyDescent="0.3">
      <c r="A5" s="16" t="s">
        <v>13</v>
      </c>
      <c r="B5" s="17"/>
      <c r="C5" s="10"/>
      <c r="D5" s="10"/>
      <c r="E5" s="10"/>
      <c r="F5" s="10"/>
      <c r="G5" s="10"/>
      <c r="H5" s="10"/>
      <c r="I5" s="10"/>
    </row>
    <row r="6" spans="1:9" ht="15.6" x14ac:dyDescent="0.3">
      <c r="A6" s="16"/>
      <c r="B6" s="17" t="s">
        <v>6</v>
      </c>
      <c r="C6" s="10"/>
      <c r="D6" s="10">
        <v>125000</v>
      </c>
      <c r="E6" s="10">
        <v>91575.57</v>
      </c>
      <c r="F6" s="10">
        <v>140167</v>
      </c>
      <c r="G6" s="10">
        <v>-33424.429999999993</v>
      </c>
      <c r="H6" s="18">
        <f>G6/ABS(D6)*100</f>
        <v>-26.739543999999992</v>
      </c>
      <c r="I6" s="10">
        <v>-48591.429999999993</v>
      </c>
    </row>
    <row r="7" spans="1:9" ht="15.6" x14ac:dyDescent="0.3">
      <c r="A7" s="16"/>
      <c r="B7" s="17" t="s">
        <v>32</v>
      </c>
      <c r="C7" s="10"/>
      <c r="D7" s="19">
        <v>-50000</v>
      </c>
      <c r="E7" s="19">
        <v>-27580.760000000009</v>
      </c>
      <c r="F7" s="19">
        <v>-56487</v>
      </c>
      <c r="G7" s="19">
        <v>22419.239999999991</v>
      </c>
      <c r="H7" s="18">
        <f t="shared" ref="H7:H14" si="0">G7/ABS(D7)*100</f>
        <v>44.838479999999983</v>
      </c>
      <c r="I7" s="19">
        <v>28906.239999999991</v>
      </c>
    </row>
    <row r="8" spans="1:9" ht="15.6" x14ac:dyDescent="0.3">
      <c r="A8" s="16"/>
      <c r="B8" s="17" t="s">
        <v>33</v>
      </c>
      <c r="C8" s="10"/>
      <c r="D8" s="10">
        <v>75000</v>
      </c>
      <c r="E8" s="10">
        <v>63994.81</v>
      </c>
      <c r="F8" s="10">
        <v>83680</v>
      </c>
      <c r="G8" s="10">
        <v>-11005.190000000002</v>
      </c>
      <c r="H8" s="18">
        <f t="shared" si="0"/>
        <v>-14.673586666666669</v>
      </c>
      <c r="I8" s="10">
        <v>-19685.190000000002</v>
      </c>
    </row>
    <row r="9" spans="1:9" ht="15.6" x14ac:dyDescent="0.3">
      <c r="A9" s="16"/>
      <c r="B9" s="17" t="s">
        <v>34</v>
      </c>
      <c r="C9" s="10"/>
      <c r="D9" s="10">
        <v>-44000</v>
      </c>
      <c r="E9" s="10">
        <v>-31942.010000000024</v>
      </c>
      <c r="F9" s="10">
        <v>-49740</v>
      </c>
      <c r="G9" s="10">
        <v>12057.989999999976</v>
      </c>
      <c r="H9" s="18">
        <f t="shared" si="0"/>
        <v>27.404522727272674</v>
      </c>
      <c r="I9" s="10">
        <v>17797.989999999976</v>
      </c>
    </row>
    <row r="10" spans="1:9" ht="15.6" x14ac:dyDescent="0.3">
      <c r="A10" s="16"/>
      <c r="B10" s="17" t="s">
        <v>18</v>
      </c>
      <c r="C10" s="10"/>
      <c r="D10" s="10">
        <v>-3437.5</v>
      </c>
      <c r="E10" s="10">
        <v>-3437.5</v>
      </c>
      <c r="F10" s="10">
        <v>-3437.5</v>
      </c>
      <c r="G10" s="10">
        <v>0</v>
      </c>
      <c r="H10" s="18">
        <f t="shared" si="0"/>
        <v>0</v>
      </c>
      <c r="I10" s="10">
        <v>0</v>
      </c>
    </row>
    <row r="11" spans="1:9" ht="15.6" x14ac:dyDescent="0.3">
      <c r="A11" s="16"/>
      <c r="B11" s="17" t="s">
        <v>19</v>
      </c>
      <c r="C11" s="10"/>
      <c r="D11" s="10">
        <v>-3000</v>
      </c>
      <c r="E11" s="10">
        <v>-3238.6800000000021</v>
      </c>
      <c r="F11" s="10">
        <v>-4268</v>
      </c>
      <c r="G11" s="10">
        <v>-238.68000000000211</v>
      </c>
      <c r="H11" s="18">
        <f t="shared" si="0"/>
        <v>-7.9560000000000697</v>
      </c>
      <c r="I11" s="10">
        <v>1029.3199999999979</v>
      </c>
    </row>
    <row r="12" spans="1:9" ht="15.6" x14ac:dyDescent="0.3">
      <c r="A12" s="16"/>
      <c r="B12" s="17" t="s">
        <v>20</v>
      </c>
      <c r="C12" s="10"/>
      <c r="D12" s="10">
        <v>-2500</v>
      </c>
      <c r="E12" s="10">
        <v>-2205.5500000000011</v>
      </c>
      <c r="F12" s="10">
        <v>-2473</v>
      </c>
      <c r="G12" s="10">
        <v>294.44999999999891</v>
      </c>
      <c r="H12" s="18">
        <f t="shared" si="0"/>
        <v>11.777999999999956</v>
      </c>
      <c r="I12" s="10">
        <v>267.44999999999891</v>
      </c>
    </row>
    <row r="13" spans="1:9" ht="15.6" x14ac:dyDescent="0.3">
      <c r="A13" s="16"/>
      <c r="B13" s="17" t="s">
        <v>21</v>
      </c>
      <c r="C13" s="10"/>
      <c r="D13" s="19">
        <v>-4125</v>
      </c>
      <c r="E13" s="19">
        <v>-4404.16</v>
      </c>
      <c r="F13" s="19">
        <v>-4225</v>
      </c>
      <c r="G13" s="19">
        <v>-279.15999999999985</v>
      </c>
      <c r="H13" s="18">
        <f t="shared" si="0"/>
        <v>-6.7675151515151484</v>
      </c>
      <c r="I13" s="19">
        <v>-179.15999999999985</v>
      </c>
    </row>
    <row r="14" spans="1:9" ht="16.2" thickBot="1" x14ac:dyDescent="0.35">
      <c r="A14" s="16"/>
      <c r="B14" s="17" t="s">
        <v>35</v>
      </c>
      <c r="C14" s="10"/>
      <c r="D14" s="20">
        <v>17937.5</v>
      </c>
      <c r="E14" s="20">
        <v>18766.909999999971</v>
      </c>
      <c r="F14" s="20">
        <v>19536.5</v>
      </c>
      <c r="G14" s="20">
        <v>829.40999999997075</v>
      </c>
      <c r="H14" s="18">
        <f t="shared" si="0"/>
        <v>4.6238885017419973</v>
      </c>
      <c r="I14" s="20">
        <v>-769.59000000002925</v>
      </c>
    </row>
    <row r="15" spans="1:9" ht="16.2" thickTop="1" x14ac:dyDescent="0.3">
      <c r="A15" s="21"/>
      <c r="B15" s="10"/>
      <c r="C15" s="10"/>
      <c r="D15" s="10"/>
      <c r="E15" s="10"/>
      <c r="F15" s="10"/>
      <c r="G15" s="10"/>
      <c r="H15" s="10"/>
      <c r="I15" s="10"/>
    </row>
    <row r="16" spans="1:9" ht="15.6" x14ac:dyDescent="0.3">
      <c r="A16" s="22" t="s">
        <v>36</v>
      </c>
      <c r="B16" s="10"/>
      <c r="C16" s="10"/>
      <c r="D16" s="10"/>
      <c r="E16" s="10"/>
      <c r="F16" s="10"/>
      <c r="G16" s="10"/>
      <c r="H16" s="10"/>
      <c r="I16" s="10"/>
    </row>
    <row r="17" spans="1:9" ht="15.6" x14ac:dyDescent="0.3">
      <c r="A17" s="21"/>
      <c r="B17" s="10" t="s">
        <v>37</v>
      </c>
      <c r="C17" s="10"/>
      <c r="D17" s="23">
        <v>0.6</v>
      </c>
      <c r="E17" s="23">
        <v>0.69881967428649361</v>
      </c>
      <c r="F17" s="23">
        <v>0.59700214743841273</v>
      </c>
      <c r="G17" s="23"/>
      <c r="H17" s="10"/>
      <c r="I17" s="23"/>
    </row>
    <row r="18" spans="1:9" ht="15.6" x14ac:dyDescent="0.3">
      <c r="A18" s="21"/>
      <c r="B18" s="10" t="s">
        <v>35</v>
      </c>
      <c r="C18" s="10"/>
      <c r="D18" s="23">
        <v>0.14269999999999999</v>
      </c>
      <c r="E18" s="23">
        <v>0.20462269576918787</v>
      </c>
      <c r="F18" s="23">
        <v>0.13849550892863513</v>
      </c>
      <c r="G18" s="23"/>
      <c r="H18" s="10"/>
      <c r="I18" s="23"/>
    </row>
    <row r="19" spans="1:9" ht="15.6" x14ac:dyDescent="0.3">
      <c r="A19" s="21"/>
      <c r="B19" s="10"/>
      <c r="C19" s="10"/>
      <c r="D19" s="23"/>
      <c r="E19" s="23"/>
      <c r="F19" s="10"/>
      <c r="G19" s="10"/>
      <c r="H19" s="10"/>
      <c r="I19" s="10"/>
    </row>
    <row r="20" spans="1:9" ht="15.6" x14ac:dyDescent="0.3">
      <c r="A20" s="22" t="s">
        <v>38</v>
      </c>
      <c r="B20" s="10"/>
      <c r="C20" s="10"/>
      <c r="D20" s="24" t="s">
        <v>39</v>
      </c>
      <c r="E20" s="23"/>
      <c r="F20" s="10"/>
      <c r="G20" s="10"/>
      <c r="H20" s="10"/>
      <c r="I20" s="10"/>
    </row>
    <row r="21" spans="1:9" ht="15.6" x14ac:dyDescent="0.3">
      <c r="A21" s="21"/>
      <c r="B21" s="10"/>
      <c r="C21" s="10">
        <v>1</v>
      </c>
      <c r="D21" s="23" t="str">
        <f>_xlfn.XLOOKUP(G21,$H$8:$H$16,$B$8:$B$16)</f>
        <v>Gross Contribution</v>
      </c>
      <c r="E21" s="23"/>
      <c r="F21" s="10"/>
      <c r="G21" s="10">
        <f>SMALL($H$8:$H$16,C21)</f>
        <v>-14.673586666666669</v>
      </c>
      <c r="H21" s="10"/>
      <c r="I21" s="23"/>
    </row>
    <row r="22" spans="1:9" ht="15.6" x14ac:dyDescent="0.3">
      <c r="A22" s="21"/>
      <c r="B22" s="10"/>
      <c r="C22" s="10">
        <v>2</v>
      </c>
      <c r="D22" s="23" t="str">
        <f t="shared" ref="D22:D25" si="1">_xlfn.XLOOKUP(G22,$H$8:$H$16,$B$8:$B$16)</f>
        <v>Utilities</v>
      </c>
      <c r="E22" s="10"/>
      <c r="F22" s="10"/>
      <c r="G22" s="10">
        <f t="shared" ref="G22:G25" si="2">SMALL($H$8:$H$16,C22)</f>
        <v>-7.9560000000000697</v>
      </c>
      <c r="H22" s="10"/>
      <c r="I22" s="23"/>
    </row>
    <row r="23" spans="1:9" ht="15.6" x14ac:dyDescent="0.3">
      <c r="A23" s="21"/>
      <c r="B23" s="10"/>
      <c r="C23" s="10">
        <v>3</v>
      </c>
      <c r="D23" s="23" t="str">
        <f t="shared" si="1"/>
        <v>Depreciation</v>
      </c>
      <c r="E23" s="10"/>
      <c r="F23" s="10"/>
      <c r="G23" s="10">
        <f t="shared" si="2"/>
        <v>-6.7675151515151484</v>
      </c>
      <c r="H23" s="10"/>
      <c r="I23" s="23"/>
    </row>
    <row r="24" spans="1:9" ht="15.6" x14ac:dyDescent="0.3">
      <c r="A24" s="21"/>
      <c r="B24" s="10"/>
      <c r="C24" s="10">
        <v>4</v>
      </c>
      <c r="D24" s="23" t="str">
        <f t="shared" si="1"/>
        <v>Rent</v>
      </c>
      <c r="E24" s="10"/>
      <c r="F24" s="10"/>
      <c r="G24" s="10">
        <f t="shared" si="2"/>
        <v>0</v>
      </c>
      <c r="H24" s="10"/>
      <c r="I24" s="23"/>
    </row>
    <row r="25" spans="1:9" ht="15.6" x14ac:dyDescent="0.3">
      <c r="A25" s="21"/>
      <c r="B25" s="10"/>
      <c r="C25" s="10">
        <v>5</v>
      </c>
      <c r="D25" s="23" t="str">
        <f t="shared" si="1"/>
        <v>Net Surplus</v>
      </c>
      <c r="E25" s="10"/>
      <c r="F25" s="10"/>
      <c r="G25" s="10">
        <f t="shared" si="2"/>
        <v>4.6238885017419973</v>
      </c>
      <c r="H25" s="10"/>
      <c r="I25" s="23"/>
    </row>
    <row r="26" spans="1:9" ht="15.6" x14ac:dyDescent="0.3">
      <c r="A26" s="21"/>
      <c r="B26" s="10"/>
      <c r="C26" s="10"/>
      <c r="D26" s="23"/>
      <c r="E26" s="10"/>
      <c r="F26" s="10"/>
      <c r="G26" s="23"/>
      <c r="H26" s="10"/>
      <c r="I26" s="23"/>
    </row>
  </sheetData>
  <conditionalFormatting sqref="H6:H14">
    <cfRule type="iconSet" priority="1">
      <iconSet showValue="0">
        <cfvo type="percent" val="0"/>
        <cfvo type="num" val="-10"/>
        <cfvo type="num" val="10"/>
      </iconSet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Formal painter</vt:lpstr>
      <vt:lpstr>Centre accross selection</vt:lpstr>
      <vt:lpstr>Numbers and Dates</vt:lpstr>
      <vt:lpstr>Cell Styles</vt:lpstr>
      <vt:lpstr>Cell Styles and Numbers</vt:lpstr>
      <vt:lpstr>Traffic Lights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Tennent</dc:creator>
  <cp:lastModifiedBy>John Tennent</cp:lastModifiedBy>
  <dcterms:created xsi:type="dcterms:W3CDTF">2025-09-01T15:51:26Z</dcterms:created>
  <dcterms:modified xsi:type="dcterms:W3CDTF">2025-09-03T12:00:46Z</dcterms:modified>
</cp:coreProperties>
</file>