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F:\WP guff\"/>
    </mc:Choice>
  </mc:AlternateContent>
  <xr:revisionPtr revIDLastSave="0" documentId="8_{5C4F98CF-DE74-428C-A029-99190DB14266}" xr6:coauthVersionLast="45" xr6:coauthVersionMax="45" xr10:uidLastSave="{00000000-0000-0000-0000-000000000000}"/>
  <bookViews>
    <workbookView xWindow="-120" yWindow="-120" windowWidth="19440" windowHeight="11160" xr2:uid="{00000000-000D-0000-FFFF-FFFF00000000}"/>
  </bookViews>
  <sheets>
    <sheet name="Traditional formulas" sheetId="1" r:id="rId1"/>
    <sheet name="Array formulas" sheetId="2" r:id="rId2"/>
    <sheet name="Dropdown" sheetId="3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2" l="1" a="1"/>
  <c r="G2" i="2" s="1"/>
  <c r="H2" i="2" a="1"/>
  <c r="H2" i="2" s="1"/>
  <c r="I2" i="2" a="1"/>
  <c r="I2" i="2" s="1"/>
  <c r="J2" i="2" a="1"/>
  <c r="J2" i="2" s="1"/>
  <c r="K2" i="2" a="1"/>
  <c r="K2" i="2" s="1"/>
  <c r="L2" i="2" a="1"/>
  <c r="L2" i="2" s="1"/>
  <c r="M2" i="2" a="1"/>
  <c r="M2" i="2" s="1"/>
  <c r="N2" i="2" a="1"/>
  <c r="N2" i="2" s="1"/>
  <c r="O2" i="2" a="1"/>
  <c r="O2" i="2" s="1"/>
  <c r="P2" i="2" a="1"/>
  <c r="P2" i="2" s="1"/>
  <c r="Q2" i="2" a="1"/>
  <c r="Q2" i="2" s="1"/>
  <c r="R2" i="2" a="1"/>
  <c r="R2" i="2" s="1"/>
  <c r="F2" i="2" a="1"/>
  <c r="F2" i="2" s="1"/>
  <c r="F1" i="2" a="1"/>
  <c r="F1" i="2" s="1"/>
  <c r="F19" i="2" a="1"/>
  <c r="F19" i="2" s="1"/>
  <c r="F18" i="2" a="1"/>
  <c r="F18" i="2" s="1"/>
  <c r="H20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K31" i="1"/>
  <c r="J29" i="1" l="1"/>
  <c r="K3" i="1"/>
  <c r="O3" i="1"/>
  <c r="S3" i="1"/>
  <c r="J4" i="1"/>
  <c r="N4" i="1"/>
  <c r="R4" i="1"/>
  <c r="I5" i="1"/>
  <c r="M5" i="1"/>
  <c r="Q5" i="1"/>
  <c r="H6" i="1"/>
  <c r="L6" i="1"/>
  <c r="P6" i="1"/>
  <c r="T6" i="1"/>
  <c r="K7" i="1"/>
  <c r="O7" i="1"/>
  <c r="S7" i="1"/>
  <c r="J8" i="1"/>
  <c r="N8" i="1"/>
  <c r="R8" i="1"/>
  <c r="I9" i="1"/>
  <c r="M9" i="1"/>
  <c r="Q9" i="1"/>
  <c r="H10" i="1"/>
  <c r="L10" i="1"/>
  <c r="P10" i="1"/>
  <c r="T10" i="1"/>
  <c r="K11" i="1"/>
  <c r="O11" i="1"/>
  <c r="S11" i="1"/>
  <c r="J12" i="1"/>
  <c r="N12" i="1"/>
  <c r="R12" i="1"/>
  <c r="I13" i="1"/>
  <c r="M13" i="1"/>
  <c r="Q13" i="1"/>
  <c r="H3" i="1"/>
  <c r="K15" i="1" s="1"/>
  <c r="H28" i="1"/>
  <c r="H24" i="1"/>
  <c r="I20" i="1"/>
  <c r="I22" i="1"/>
  <c r="I24" i="1"/>
  <c r="I26" i="1"/>
  <c r="I28" i="1"/>
  <c r="L3" i="1"/>
  <c r="P3" i="1"/>
  <c r="T3" i="1"/>
  <c r="K4" i="1"/>
  <c r="O4" i="1"/>
  <c r="S4" i="1"/>
  <c r="J5" i="1"/>
  <c r="N5" i="1"/>
  <c r="R5" i="1"/>
  <c r="I6" i="1"/>
  <c r="M6" i="1"/>
  <c r="Q6" i="1"/>
  <c r="H7" i="1"/>
  <c r="L7" i="1"/>
  <c r="P7" i="1"/>
  <c r="T7" i="1"/>
  <c r="K8" i="1"/>
  <c r="O8" i="1"/>
  <c r="S8" i="1"/>
  <c r="J9" i="1"/>
  <c r="N9" i="1"/>
  <c r="R9" i="1"/>
  <c r="I10" i="1"/>
  <c r="M10" i="1"/>
  <c r="Q10" i="1"/>
  <c r="H11" i="1"/>
  <c r="L11" i="1"/>
  <c r="P11" i="1"/>
  <c r="T11" i="1"/>
  <c r="K12" i="1"/>
  <c r="O12" i="1"/>
  <c r="S12" i="1"/>
  <c r="J13" i="1"/>
  <c r="N13" i="1"/>
  <c r="R13" i="1"/>
  <c r="H27" i="1"/>
  <c r="H23" i="1"/>
  <c r="J20" i="1"/>
  <c r="J22" i="1"/>
  <c r="J24" i="1"/>
  <c r="J26" i="1"/>
  <c r="J28" i="1"/>
  <c r="I3" i="1"/>
  <c r="M3" i="1"/>
  <c r="Q3" i="1"/>
  <c r="H4" i="1"/>
  <c r="L4" i="1"/>
  <c r="P4" i="1"/>
  <c r="T4" i="1"/>
  <c r="K5" i="1"/>
  <c r="O5" i="1"/>
  <c r="S5" i="1"/>
  <c r="J6" i="1"/>
  <c r="N6" i="1"/>
  <c r="R6" i="1"/>
  <c r="I7" i="1"/>
  <c r="M7" i="1"/>
  <c r="Q7" i="1"/>
  <c r="H8" i="1"/>
  <c r="L8" i="1"/>
  <c r="P8" i="1"/>
  <c r="T8" i="1"/>
  <c r="K9" i="1"/>
  <c r="O9" i="1"/>
  <c r="S9" i="1"/>
  <c r="J10" i="1"/>
  <c r="N10" i="1"/>
  <c r="R10" i="1"/>
  <c r="I11" i="1"/>
  <c r="M11" i="1"/>
  <c r="Q11" i="1"/>
  <c r="H12" i="1"/>
  <c r="L12" i="1"/>
  <c r="P12" i="1"/>
  <c r="T12" i="1"/>
  <c r="K13" i="1"/>
  <c r="O13" i="1"/>
  <c r="S13" i="1"/>
  <c r="H26" i="1"/>
  <c r="H22" i="1"/>
  <c r="I21" i="1"/>
  <c r="I23" i="1"/>
  <c r="I25" i="1"/>
  <c r="I27" i="1"/>
  <c r="I29" i="1"/>
  <c r="J3" i="1"/>
  <c r="N3" i="1"/>
  <c r="R3" i="1"/>
  <c r="I4" i="1"/>
  <c r="M4" i="1"/>
  <c r="Q4" i="1"/>
  <c r="H5" i="1"/>
  <c r="L5" i="1"/>
  <c r="P5" i="1"/>
  <c r="T5" i="1"/>
  <c r="K6" i="1"/>
  <c r="O6" i="1"/>
  <c r="S6" i="1"/>
  <c r="J7" i="1"/>
  <c r="N7" i="1"/>
  <c r="R7" i="1"/>
  <c r="I8" i="1"/>
  <c r="M8" i="1"/>
  <c r="Q8" i="1"/>
  <c r="H9" i="1"/>
  <c r="L9" i="1"/>
  <c r="P9" i="1"/>
  <c r="T9" i="1"/>
  <c r="K10" i="1"/>
  <c r="O10" i="1"/>
  <c r="S10" i="1"/>
  <c r="J11" i="1"/>
  <c r="N11" i="1"/>
  <c r="R11" i="1"/>
  <c r="I12" i="1"/>
  <c r="M12" i="1"/>
  <c r="Q12" i="1"/>
  <c r="H13" i="1"/>
  <c r="L13" i="1"/>
  <c r="P13" i="1"/>
  <c r="T13" i="1"/>
  <c r="H29" i="1"/>
  <c r="H25" i="1"/>
  <c r="H21" i="1"/>
  <c r="J21" i="1"/>
  <c r="J23" i="1"/>
  <c r="J25" i="1"/>
  <c r="J2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<sst xmlns="http://schemas.openxmlformats.org/spreadsheetml/2006/main" count="443" uniqueCount="25">
  <si>
    <t>Salesperson</t>
  </si>
  <si>
    <t>Angie</t>
  </si>
  <si>
    <t>Brad</t>
  </si>
  <si>
    <t>Carl</t>
  </si>
  <si>
    <t>Desmond</t>
  </si>
  <si>
    <t>Emily</t>
  </si>
  <si>
    <t>Fatimah</t>
  </si>
  <si>
    <t>Georgie</t>
  </si>
  <si>
    <t>Hanna</t>
  </si>
  <si>
    <t>Imogen</t>
  </si>
  <si>
    <t>Jack</t>
  </si>
  <si>
    <t>Katherine</t>
  </si>
  <si>
    <t>Lucy</t>
  </si>
  <si>
    <t>Magnolia</t>
  </si>
  <si>
    <t>Sale amount</t>
  </si>
  <si>
    <t>Client</t>
  </si>
  <si>
    <t>Umbrella Corp</t>
  </si>
  <si>
    <t>LexCorp</t>
  </si>
  <si>
    <t>Black Mesa</t>
  </si>
  <si>
    <t>Aperture Science</t>
  </si>
  <si>
    <t>Mishima Zaibatsu</t>
  </si>
  <si>
    <t>Month</t>
  </si>
  <si>
    <t>Identifier</t>
  </si>
  <si>
    <t>Check that all rows are included:</t>
  </si>
  <si>
    <t>&lt; Try changing to Georgie instead - you will see that the error check is now failed as there are insufficient rows to pull all the data.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</si>
</sst>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&quot;£&quot;#,##0.00"/>
  </numFmts>
  <fonts count="4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44" fontId="0" fillId="0" borderId="0" xfId="1" applyFont="1"/>
    <xf numFmtId="17" fontId="0" fillId="0" borderId="0" xfId="0" applyNumberFormat="1"/>
    <xf numFmtId="0" fontId="3" fillId="0" borderId="0" xfId="0" applyFont="1"/>
    <xf numFmtId="0" fontId="0" fillId="0" borderId="1" xfId="0" applyBorder="1"/>
    <xf numFmtId="0" fontId="0" fillId="0" borderId="2" xfId="0" applyBorder="1"/>
    <xf numFmtId="164" fontId="0" fillId="0" borderId="0" xfId="0" applyNumberFormat="1"/>
    <xf numFmtId="0" fontId="0" fillId="0" borderId="0" xfId="0" applyBorder="1"/>
    <xf numFmtId="0" fontId="0" fillId="0" borderId="3" xfId="0" applyBorder="1"/>
    <xf numFmtId="164" fontId="0" fillId="0" borderId="3" xfId="0" applyNumberFormat="1" applyBorder="1"/>
    <xf numFmtId="44" fontId="0" fillId="0" borderId="0" xfId="1" applyFont="1" applyBorder="1"/>
    <xf numFmtId="17" fontId="0" fillId="0" borderId="0" xfId="0" applyNumberFormat="1" applyBorder="1"/>
    <xf numFmtId="164" fontId="2" fillId="0" borderId="0" xfId="0" applyNumberFormat="1" applyFont="1"/>
  </cellXfs>
  <cellStyles count="2">
    <cellStyle name="Currency" xfId="1" builtinId="4"/>
    <cellStyle name="Normal" xfId="0" builtinId="0"/>
  </cellStyles>
  <dxfs count="9">
    <dxf>
      <numFmt numFmtId="22" formatCode="mmm\-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numFmt numFmtId="0" formatCode="General"/>
    </dxf>
    <dxf>
      <numFmt numFmtId="22" formatCode="mmm\-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8CC9C17-1B46-4B16-887F-E31BBD18501E}" name="Data" displayName="Data" ref="B2:F102" totalsRowShown="0" headerRowDxfId="8" tableBorderDxfId="7">
  <autoFilter ref="B2:F102" xr:uid="{4DC6EF76-9231-4F72-B6FE-E721A488371D}"/>
  <tableColumns count="5">
    <tableColumn id="1" xr3:uid="{8B7207A2-C096-464C-9B55-FE45901A9231}" name="Salesperson"/>
    <tableColumn id="2" xr3:uid="{6C3A0596-D96F-4637-A750-D8F3EF8F38C7}" name="Sale amount" dataDxfId="6" dataCellStyle="Currency"/>
    <tableColumn id="3" xr3:uid="{0E6959DB-5B6D-4B57-97D9-E8A84D3D8BDB}" name="Client"/>
    <tableColumn id="4" xr3:uid="{5432A546-4850-48C2-8AE0-6AFCCA37F6B8}" name="Month" dataDxfId="5"/>
    <tableColumn id="5" xr3:uid="{51539EBF-F88E-4B97-B2BE-7B22285E3A28}" name="Identifier" dataDxfId="4">
      <calculatedColumnFormula>Data[[#This Row],[Salesperson]]&amp;COUNTIF(INDEX(Data[Salesperson],1):Data[[#This Row],[Salesperson]],Data[[#This Row],[Salesperson]])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ADFA178-DB84-4350-858E-FBD018C674B0}" name="Data2" displayName="Data2" ref="A1:D101" totalsRowShown="0" headerRowDxfId="3" tableBorderDxfId="2">
  <autoFilter ref="A1:D101" xr:uid="{C5AE826E-9C6D-4114-A3E2-313F4C52971D}"/>
  <tableColumns count="4">
    <tableColumn id="1" xr3:uid="{965FFD76-B19F-427D-8A4B-9FE84F437E95}" name="Salesperson"/>
    <tableColumn id="2" xr3:uid="{E4204B5D-5770-4E2E-A88A-019A60F3D408}" name="Sale amount" dataDxfId="1" dataCellStyle="Currency"/>
    <tableColumn id="3" xr3:uid="{89F91FDB-522A-45D4-B25B-BAF4FFD7C8ED}" name="Client"/>
    <tableColumn id="4" xr3:uid="{98948110-FE72-410C-9237-418187767B07}" name="Month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T102"/>
  <sheetViews>
    <sheetView tabSelected="1" workbookViewId="0">
      <selection activeCell="H2" sqref="H2"/>
    </sheetView>
  </sheetViews>
  <sheetFormatPr defaultRowHeight="14.25" x14ac:dyDescent="0.2"/>
  <cols>
    <col min="2" max="3" width="13.5" customWidth="1"/>
    <col min="4" max="4" width="15.125" bestFit="1" customWidth="1"/>
    <col min="5" max="5" width="8" customWidth="1"/>
    <col min="6" max="6" width="10.375" customWidth="1"/>
    <col min="8" max="8" width="11.75" bestFit="1" customWidth="1"/>
    <col min="9" max="9" width="15.875" customWidth="1"/>
    <col min="10" max="20" width="10.125" bestFit="1" customWidth="1"/>
  </cols>
  <sheetData>
    <row r="1" spans="2:20" x14ac:dyDescent="0.2">
      <c r="G1" s="6"/>
    </row>
    <row r="2" spans="2:20" ht="15" x14ac:dyDescent="0.25">
      <c r="B2" s="1" t="s">
        <v>0</v>
      </c>
      <c r="C2" s="1" t="s">
        <v>14</v>
      </c>
      <c r="D2" s="1" t="s">
        <v>15</v>
      </c>
      <c r="E2" s="1" t="s">
        <v>21</v>
      </c>
      <c r="F2" s="1" t="s">
        <v>22</v>
      </c>
      <c r="G2" s="8"/>
      <c r="H2" s="1" t="s">
        <v>1</v>
      </c>
      <c r="I2" s="1" t="s">
        <v>2</v>
      </c>
      <c r="J2" s="1" t="s">
        <v>3</v>
      </c>
      <c r="K2" s="1" t="s">
        <v>4</v>
      </c>
      <c r="L2" s="1" t="s">
        <v>5</v>
      </c>
      <c r="M2" s="1" t="s">
        <v>6</v>
      </c>
      <c r="N2" s="1" t="s">
        <v>7</v>
      </c>
      <c r="O2" s="1" t="s">
        <v>8</v>
      </c>
      <c r="P2" s="1" t="s">
        <v>9</v>
      </c>
      <c r="Q2" s="1" t="s">
        <v>10</v>
      </c>
      <c r="R2" s="1" t="s">
        <v>11</v>
      </c>
      <c r="S2" s="1" t="s">
        <v>12</v>
      </c>
      <c r="T2" s="1" t="s">
        <v>13</v>
      </c>
    </row>
    <row r="3" spans="2:20" x14ac:dyDescent="0.2">
      <c r="B3" t="s">
        <v>9</v>
      </c>
      <c r="C3" s="2">
        <v>4827.71</v>
      </c>
      <c r="D3" t="s">
        <v>16</v>
      </c>
      <c r="E3" s="3">
        <v>42430</v>
      </c>
      <c r="F3" t="str">
        <f>Data[[#This Row],[Salesperson]]&amp;COUNTIF(INDEX(Data[Salesperson],1):Data[[#This Row],[Salesperson]],Data[[#This Row],[Salesperson]])</f>
        <v>Imogen1</v>
      </c>
      <c r="G3" s="8"/>
      <c r="H3" s="2">
        <f>_xlfn.IFNA(INDEX(Data[Sale amount],MATCH(H$2&amp;ROW()-ROW(H$2),Data[Identifier],0)),"")</f>
        <v>3398.81</v>
      </c>
      <c r="I3" s="2">
        <f>_xlfn.IFNA(INDEX(Data[Sale amount],MATCH(I$2&amp;ROW()-ROW(I$2),Data[Identifier],0)),"")</f>
        <v>9444.7800000000007</v>
      </c>
      <c r="J3" s="2">
        <f>_xlfn.IFNA(INDEX(Data[Sale amount],MATCH(J$2&amp;ROW()-ROW(J$2),Data[Identifier],0)),"")</f>
        <v>9551.48</v>
      </c>
      <c r="K3" s="2">
        <f>_xlfn.IFNA(INDEX(Data[Sale amount],MATCH(K$2&amp;ROW()-ROW(K$2),Data[Identifier],0)),"")</f>
        <v>1364.29</v>
      </c>
      <c r="L3" s="2">
        <f>_xlfn.IFNA(INDEX(Data[Sale amount],MATCH(L$2&amp;ROW()-ROW(L$2),Data[Identifier],0)),"")</f>
        <v>9655.31</v>
      </c>
      <c r="M3" s="2">
        <f>_xlfn.IFNA(INDEX(Data[Sale amount],MATCH(M$2&amp;ROW()-ROW(M$2),Data[Identifier],0)),"")</f>
        <v>7801.66</v>
      </c>
      <c r="N3" s="2">
        <f>_xlfn.IFNA(INDEX(Data[Sale amount],MATCH(N$2&amp;ROW()-ROW(N$2),Data[Identifier],0)),"")</f>
        <v>7560.74</v>
      </c>
      <c r="O3" s="2">
        <f>_xlfn.IFNA(INDEX(Data[Sale amount],MATCH(O$2&amp;ROW()-ROW(O$2),Data[Identifier],0)),"")</f>
        <v>2561.81</v>
      </c>
      <c r="P3" s="2">
        <f>_xlfn.IFNA(INDEX(Data[Sale amount],MATCH(P$2&amp;ROW()-ROW(P$2),Data[Identifier],0)),"")</f>
        <v>4827.71</v>
      </c>
      <c r="Q3" s="2">
        <f>_xlfn.IFNA(INDEX(Data[Sale amount],MATCH(Q$2&amp;ROW()-ROW(Q$2),Data[Identifier],0)),"")</f>
        <v>5787.18</v>
      </c>
      <c r="R3" s="2">
        <f>_xlfn.IFNA(INDEX(Data[Sale amount],MATCH(R$2&amp;ROW()-ROW(R$2),Data[Identifier],0)),"")</f>
        <v>1964.66</v>
      </c>
      <c r="S3" s="2">
        <f>_xlfn.IFNA(INDEX(Data[Sale amount],MATCH(S$2&amp;ROW()-ROW(S$2),Data[Identifier],0)),"")</f>
        <v>9421.0499999999993</v>
      </c>
      <c r="T3" s="2">
        <f>_xlfn.IFNA(INDEX(Data[Sale amount],MATCH(T$2&amp;ROW()-ROW(T$2),Data[Identifier],0)),"")</f>
        <v>2795.97</v>
      </c>
    </row>
    <row r="4" spans="2:20" x14ac:dyDescent="0.2">
      <c r="B4" t="s">
        <v>5</v>
      </c>
      <c r="C4" s="2">
        <v>9655.31</v>
      </c>
      <c r="D4" t="s">
        <v>20</v>
      </c>
      <c r="E4" s="3">
        <v>42370</v>
      </c>
      <c r="F4" t="str">
        <f>Data[[#This Row],[Salesperson]]&amp;COUNTIF(INDEX(Data[Salesperson],1):Data[[#This Row],[Salesperson]],Data[[#This Row],[Salesperson]])</f>
        <v>Emily1</v>
      </c>
      <c r="G4" s="8"/>
      <c r="H4" s="2">
        <f>_xlfn.IFNA(INDEX(Data[Sale amount],MATCH(H$2&amp;ROW()-ROW(H$2),Data[Identifier],0)),"")</f>
        <v>3039.7</v>
      </c>
      <c r="I4" s="2">
        <f>_xlfn.IFNA(INDEX(Data[Sale amount],MATCH(I$2&amp;ROW()-ROW(I$2),Data[Identifier],0)),"")</f>
        <v>9712.2999999999993</v>
      </c>
      <c r="J4" s="2">
        <f>_xlfn.IFNA(INDEX(Data[Sale amount],MATCH(J$2&amp;ROW()-ROW(J$2),Data[Identifier],0)),"")</f>
        <v>4786.21</v>
      </c>
      <c r="K4" s="2">
        <f>_xlfn.IFNA(INDEX(Data[Sale amount],MATCH(K$2&amp;ROW()-ROW(K$2),Data[Identifier],0)),"")</f>
        <v>3232.78</v>
      </c>
      <c r="L4" s="2">
        <f>_xlfn.IFNA(INDEX(Data[Sale amount],MATCH(L$2&amp;ROW()-ROW(L$2),Data[Identifier],0)),"")</f>
        <v>7817.72</v>
      </c>
      <c r="M4" s="2">
        <f>_xlfn.IFNA(INDEX(Data[Sale amount],MATCH(M$2&amp;ROW()-ROW(M$2),Data[Identifier],0)),"")</f>
        <v>6530.98</v>
      </c>
      <c r="N4" s="2">
        <f>_xlfn.IFNA(INDEX(Data[Sale amount],MATCH(N$2&amp;ROW()-ROW(N$2),Data[Identifier],0)),"")</f>
        <v>6642.22</v>
      </c>
      <c r="O4" s="2">
        <f>_xlfn.IFNA(INDEX(Data[Sale amount],MATCH(O$2&amp;ROW()-ROW(O$2),Data[Identifier],0)),"")</f>
        <v>7385.26</v>
      </c>
      <c r="P4" s="2">
        <f>_xlfn.IFNA(INDEX(Data[Sale amount],MATCH(P$2&amp;ROW()-ROW(P$2),Data[Identifier],0)),"")</f>
        <v>9720.5300000000007</v>
      </c>
      <c r="Q4" s="2">
        <f>_xlfn.IFNA(INDEX(Data[Sale amount],MATCH(Q$2&amp;ROW()-ROW(Q$2),Data[Identifier],0)),"")</f>
        <v>7530.37</v>
      </c>
      <c r="R4" s="2">
        <f>_xlfn.IFNA(INDEX(Data[Sale amount],MATCH(R$2&amp;ROW()-ROW(R$2),Data[Identifier],0)),"")</f>
        <v>6861.77</v>
      </c>
      <c r="S4" s="2">
        <f>_xlfn.IFNA(INDEX(Data[Sale amount],MATCH(S$2&amp;ROW()-ROW(S$2),Data[Identifier],0)),"")</f>
        <v>4015.62</v>
      </c>
      <c r="T4" s="2">
        <f>_xlfn.IFNA(INDEX(Data[Sale amount],MATCH(T$2&amp;ROW()-ROW(T$2),Data[Identifier],0)),"")</f>
        <v>3774.6</v>
      </c>
    </row>
    <row r="5" spans="2:20" x14ac:dyDescent="0.2">
      <c r="B5" t="s">
        <v>10</v>
      </c>
      <c r="C5" s="2">
        <v>5787.18</v>
      </c>
      <c r="D5" t="s">
        <v>16</v>
      </c>
      <c r="E5" s="3">
        <v>42583</v>
      </c>
      <c r="F5" t="str">
        <f>Data[[#This Row],[Salesperson]]&amp;COUNTIF(INDEX(Data[Salesperson],1):Data[[#This Row],[Salesperson]],Data[[#This Row],[Salesperson]])</f>
        <v>Jack1</v>
      </c>
      <c r="G5" s="8"/>
      <c r="H5" s="2">
        <f>_xlfn.IFNA(INDEX(Data[Sale amount],MATCH(H$2&amp;ROW()-ROW(H$2),Data[Identifier],0)),"")</f>
        <v>9917.74</v>
      </c>
      <c r="I5" s="2">
        <f>_xlfn.IFNA(INDEX(Data[Sale amount],MATCH(I$2&amp;ROW()-ROW(I$2),Data[Identifier],0)),"")</f>
        <v>6839.88</v>
      </c>
      <c r="J5" s="2">
        <f>_xlfn.IFNA(INDEX(Data[Sale amount],MATCH(J$2&amp;ROW()-ROW(J$2),Data[Identifier],0)),"")</f>
        <v>2686.26</v>
      </c>
      <c r="K5" s="2">
        <f>_xlfn.IFNA(INDEX(Data[Sale amount],MATCH(K$2&amp;ROW()-ROW(K$2),Data[Identifier],0)),"")</f>
        <v>5831.9</v>
      </c>
      <c r="L5" s="2">
        <f>_xlfn.IFNA(INDEX(Data[Sale amount],MATCH(L$2&amp;ROW()-ROW(L$2),Data[Identifier],0)),"")</f>
        <v>7073.81</v>
      </c>
      <c r="M5" s="2">
        <f>_xlfn.IFNA(INDEX(Data[Sale amount],MATCH(M$2&amp;ROW()-ROW(M$2),Data[Identifier],0)),"")</f>
        <v>1912.53</v>
      </c>
      <c r="N5" s="2">
        <f>_xlfn.IFNA(INDEX(Data[Sale amount],MATCH(N$2&amp;ROW()-ROW(N$2),Data[Identifier],0)),"")</f>
        <v>3999.36</v>
      </c>
      <c r="O5" s="2">
        <f>_xlfn.IFNA(INDEX(Data[Sale amount],MATCH(O$2&amp;ROW()-ROW(O$2),Data[Identifier],0)),"")</f>
        <v>7525.86</v>
      </c>
      <c r="P5" s="2">
        <f>_xlfn.IFNA(INDEX(Data[Sale amount],MATCH(P$2&amp;ROW()-ROW(P$2),Data[Identifier],0)),"")</f>
        <v>5293.15</v>
      </c>
      <c r="Q5" s="2">
        <f>_xlfn.IFNA(INDEX(Data[Sale amount],MATCH(Q$2&amp;ROW()-ROW(Q$2),Data[Identifier],0)),"")</f>
        <v>9524.26</v>
      </c>
      <c r="R5" s="2">
        <f>_xlfn.IFNA(INDEX(Data[Sale amount],MATCH(R$2&amp;ROW()-ROW(R$2),Data[Identifier],0)),"")</f>
        <v>9794.0499999999993</v>
      </c>
      <c r="S5" s="2">
        <f>_xlfn.IFNA(INDEX(Data[Sale amount],MATCH(S$2&amp;ROW()-ROW(S$2),Data[Identifier],0)),"")</f>
        <v>6293.67</v>
      </c>
      <c r="T5" s="2">
        <f>_xlfn.IFNA(INDEX(Data[Sale amount],MATCH(T$2&amp;ROW()-ROW(T$2),Data[Identifier],0)),"")</f>
        <v>7439.1</v>
      </c>
    </row>
    <row r="6" spans="2:20" x14ac:dyDescent="0.2">
      <c r="B6" t="s">
        <v>13</v>
      </c>
      <c r="C6" s="2">
        <v>2795.97</v>
      </c>
      <c r="D6" t="s">
        <v>19</v>
      </c>
      <c r="E6" s="3">
        <v>42705</v>
      </c>
      <c r="F6" t="str">
        <f>Data[[#This Row],[Salesperson]]&amp;COUNTIF(INDEX(Data[Salesperson],1):Data[[#This Row],[Salesperson]],Data[[#This Row],[Salesperson]])</f>
        <v>Magnolia1</v>
      </c>
      <c r="G6" s="8"/>
      <c r="H6" s="2">
        <f>_xlfn.IFNA(INDEX(Data[Sale amount],MATCH(H$2&amp;ROW()-ROW(H$2),Data[Identifier],0)),"")</f>
        <v>9858.58</v>
      </c>
      <c r="I6" s="2">
        <f>_xlfn.IFNA(INDEX(Data[Sale amount],MATCH(I$2&amp;ROW()-ROW(I$2),Data[Identifier],0)),"")</f>
        <v>9561.59</v>
      </c>
      <c r="J6" s="2">
        <f>_xlfn.IFNA(INDEX(Data[Sale amount],MATCH(J$2&amp;ROW()-ROW(J$2),Data[Identifier],0)),"")</f>
        <v>7794.6</v>
      </c>
      <c r="K6" s="2" t="str">
        <f>_xlfn.IFNA(INDEX(Data[Sale amount],MATCH(K$2&amp;ROW()-ROW(K$2),Data[Identifier],0)),"")</f>
        <v/>
      </c>
      <c r="L6" s="2">
        <f>_xlfn.IFNA(INDEX(Data[Sale amount],MATCH(L$2&amp;ROW()-ROW(L$2),Data[Identifier],0)),"")</f>
        <v>9857.69</v>
      </c>
      <c r="M6" s="2">
        <f>_xlfn.IFNA(INDEX(Data[Sale amount],MATCH(M$2&amp;ROW()-ROW(M$2),Data[Identifier],0)),"")</f>
        <v>1301.81</v>
      </c>
      <c r="N6" s="2">
        <f>_xlfn.IFNA(INDEX(Data[Sale amount],MATCH(N$2&amp;ROW()-ROW(N$2),Data[Identifier],0)),"")</f>
        <v>5538.35</v>
      </c>
      <c r="O6" s="2">
        <f>_xlfn.IFNA(INDEX(Data[Sale amount],MATCH(O$2&amp;ROW()-ROW(O$2),Data[Identifier],0)),"")</f>
        <v>2215.08</v>
      </c>
      <c r="P6" s="2">
        <f>_xlfn.IFNA(INDEX(Data[Sale amount],MATCH(P$2&amp;ROW()-ROW(P$2),Data[Identifier],0)),"")</f>
        <v>6616.68</v>
      </c>
      <c r="Q6" s="2">
        <f>_xlfn.IFNA(INDEX(Data[Sale amount],MATCH(Q$2&amp;ROW()-ROW(Q$2),Data[Identifier],0)),"")</f>
        <v>5378.5</v>
      </c>
      <c r="R6" s="2">
        <f>_xlfn.IFNA(INDEX(Data[Sale amount],MATCH(R$2&amp;ROW()-ROW(R$2),Data[Identifier],0)),"")</f>
        <v>5421.04</v>
      </c>
      <c r="S6" s="2">
        <f>_xlfn.IFNA(INDEX(Data[Sale amount],MATCH(S$2&amp;ROW()-ROW(S$2),Data[Identifier],0)),"")</f>
        <v>9561.2999999999993</v>
      </c>
      <c r="T6" s="2">
        <f>_xlfn.IFNA(INDEX(Data[Sale amount],MATCH(T$2&amp;ROW()-ROW(T$2),Data[Identifier],0)),"")</f>
        <v>2235.36</v>
      </c>
    </row>
    <row r="7" spans="2:20" x14ac:dyDescent="0.2">
      <c r="B7" t="s">
        <v>5</v>
      </c>
      <c r="C7" s="2">
        <v>7817.72</v>
      </c>
      <c r="D7" t="s">
        <v>17</v>
      </c>
      <c r="E7" s="3">
        <v>42644</v>
      </c>
      <c r="F7" t="str">
        <f>Data[[#This Row],[Salesperson]]&amp;COUNTIF(INDEX(Data[Salesperson],1):Data[[#This Row],[Salesperson]],Data[[#This Row],[Salesperson]])</f>
        <v>Emily2</v>
      </c>
      <c r="G7" s="8"/>
      <c r="H7" s="2">
        <f>_xlfn.IFNA(INDEX(Data[Sale amount],MATCH(H$2&amp;ROW()-ROW(H$2),Data[Identifier],0)),"")</f>
        <v>4201.7299999999996</v>
      </c>
      <c r="I7" s="2">
        <f>_xlfn.IFNA(INDEX(Data[Sale amount],MATCH(I$2&amp;ROW()-ROW(I$2),Data[Identifier],0)),"")</f>
        <v>7828.89</v>
      </c>
      <c r="J7" s="2">
        <f>_xlfn.IFNA(INDEX(Data[Sale amount],MATCH(J$2&amp;ROW()-ROW(J$2),Data[Identifier],0)),"")</f>
        <v>3026.08</v>
      </c>
      <c r="K7" s="2" t="str">
        <f>_xlfn.IFNA(INDEX(Data[Sale amount],MATCH(K$2&amp;ROW()-ROW(K$2),Data[Identifier],0)),"")</f>
        <v/>
      </c>
      <c r="L7" s="2">
        <f>_xlfn.IFNA(INDEX(Data[Sale amount],MATCH(L$2&amp;ROW()-ROW(L$2),Data[Identifier],0)),"")</f>
        <v>2702.91</v>
      </c>
      <c r="M7" s="2">
        <f>_xlfn.IFNA(INDEX(Data[Sale amount],MATCH(M$2&amp;ROW()-ROW(M$2),Data[Identifier],0)),"")</f>
        <v>7933.13</v>
      </c>
      <c r="N7" s="2">
        <f>_xlfn.IFNA(INDEX(Data[Sale amount],MATCH(N$2&amp;ROW()-ROW(N$2),Data[Identifier],0)),"")</f>
        <v>2191.19</v>
      </c>
      <c r="O7" s="2">
        <f>_xlfn.IFNA(INDEX(Data[Sale amount],MATCH(O$2&amp;ROW()-ROW(O$2),Data[Identifier],0)),"")</f>
        <v>1207.17</v>
      </c>
      <c r="P7" s="2">
        <f>_xlfn.IFNA(INDEX(Data[Sale amount],MATCH(P$2&amp;ROW()-ROW(P$2),Data[Identifier],0)),"")</f>
        <v>3486.06</v>
      </c>
      <c r="Q7" s="2">
        <f>_xlfn.IFNA(INDEX(Data[Sale amount],MATCH(Q$2&amp;ROW()-ROW(Q$2),Data[Identifier],0)),"")</f>
        <v>4565.03</v>
      </c>
      <c r="R7" s="2">
        <f>_xlfn.IFNA(INDEX(Data[Sale amount],MATCH(R$2&amp;ROW()-ROW(R$2),Data[Identifier],0)),"")</f>
        <v>4517.84</v>
      </c>
      <c r="S7" s="2">
        <f>_xlfn.IFNA(INDEX(Data[Sale amount],MATCH(S$2&amp;ROW()-ROW(S$2),Data[Identifier],0)),"")</f>
        <v>1435.08</v>
      </c>
      <c r="T7" s="2">
        <f>_xlfn.IFNA(INDEX(Data[Sale amount],MATCH(T$2&amp;ROW()-ROW(T$2),Data[Identifier],0)),"")</f>
        <v>7832.11</v>
      </c>
    </row>
    <row r="8" spans="2:20" x14ac:dyDescent="0.2">
      <c r="B8" t="s">
        <v>7</v>
      </c>
      <c r="C8" s="2">
        <v>7560.74</v>
      </c>
      <c r="D8" t="s">
        <v>18</v>
      </c>
      <c r="E8" s="3">
        <v>42370</v>
      </c>
      <c r="F8" t="str">
        <f>Data[[#This Row],[Salesperson]]&amp;COUNTIF(INDEX(Data[Salesperson],1):Data[[#This Row],[Salesperson]],Data[[#This Row],[Salesperson]])</f>
        <v>Georgie1</v>
      </c>
      <c r="G8" s="8"/>
      <c r="H8" s="2">
        <f>_xlfn.IFNA(INDEX(Data[Sale amount],MATCH(H$2&amp;ROW()-ROW(H$2),Data[Identifier],0)),"")</f>
        <v>3787.59</v>
      </c>
      <c r="I8" s="2">
        <f>_xlfn.IFNA(INDEX(Data[Sale amount],MATCH(I$2&amp;ROW()-ROW(I$2),Data[Identifier],0)),"")</f>
        <v>7032.6</v>
      </c>
      <c r="J8" s="2" t="str">
        <f>_xlfn.IFNA(INDEX(Data[Sale amount],MATCH(J$2&amp;ROW()-ROW(J$2),Data[Identifier],0)),"")</f>
        <v/>
      </c>
      <c r="K8" s="2" t="str">
        <f>_xlfn.IFNA(INDEX(Data[Sale amount],MATCH(K$2&amp;ROW()-ROW(K$2),Data[Identifier],0)),"")</f>
        <v/>
      </c>
      <c r="L8" s="2">
        <f>_xlfn.IFNA(INDEX(Data[Sale amount],MATCH(L$2&amp;ROW()-ROW(L$2),Data[Identifier],0)),"")</f>
        <v>7789.4</v>
      </c>
      <c r="M8" s="2">
        <f>_xlfn.IFNA(INDEX(Data[Sale amount],MATCH(M$2&amp;ROW()-ROW(M$2),Data[Identifier],0)),"")</f>
        <v>6564.29</v>
      </c>
      <c r="N8" s="2">
        <f>_xlfn.IFNA(INDEX(Data[Sale amount],MATCH(N$2&amp;ROW()-ROW(N$2),Data[Identifier],0)),"")</f>
        <v>2839.14</v>
      </c>
      <c r="O8" s="2">
        <f>_xlfn.IFNA(INDEX(Data[Sale amount],MATCH(O$2&amp;ROW()-ROW(O$2),Data[Identifier],0)),"")</f>
        <v>7582.39</v>
      </c>
      <c r="P8" s="2">
        <f>_xlfn.IFNA(INDEX(Data[Sale amount],MATCH(P$2&amp;ROW()-ROW(P$2),Data[Identifier],0)),"")</f>
        <v>9647.7199999999993</v>
      </c>
      <c r="Q8" s="2">
        <f>_xlfn.IFNA(INDEX(Data[Sale amount],MATCH(Q$2&amp;ROW()-ROW(Q$2),Data[Identifier],0)),"")</f>
        <v>1676.32</v>
      </c>
      <c r="R8" s="2">
        <f>_xlfn.IFNA(INDEX(Data[Sale amount],MATCH(R$2&amp;ROW()-ROW(R$2),Data[Identifier],0)),"")</f>
        <v>9308.19</v>
      </c>
      <c r="S8" s="2">
        <f>_xlfn.IFNA(INDEX(Data[Sale amount],MATCH(S$2&amp;ROW()-ROW(S$2),Data[Identifier],0)),"")</f>
        <v>6648.71</v>
      </c>
      <c r="T8" s="2">
        <f>_xlfn.IFNA(INDEX(Data[Sale amount],MATCH(T$2&amp;ROW()-ROW(T$2),Data[Identifier],0)),"")</f>
        <v>5952.56</v>
      </c>
    </row>
    <row r="9" spans="2:20" x14ac:dyDescent="0.2">
      <c r="B9" t="s">
        <v>5</v>
      </c>
      <c r="C9" s="2">
        <v>7073.81</v>
      </c>
      <c r="D9" t="s">
        <v>17</v>
      </c>
      <c r="E9" s="3">
        <v>42614</v>
      </c>
      <c r="F9" t="str">
        <f>Data[[#This Row],[Salesperson]]&amp;COUNTIF(INDEX(Data[Salesperson],1):Data[[#This Row],[Salesperson]],Data[[#This Row],[Salesperson]])</f>
        <v>Emily3</v>
      </c>
      <c r="G9" s="8"/>
      <c r="H9" s="2">
        <f>_xlfn.IFNA(INDEX(Data[Sale amount],MATCH(H$2&amp;ROW()-ROW(H$2),Data[Identifier],0)),"")</f>
        <v>7747.21</v>
      </c>
      <c r="I9" s="2">
        <f>_xlfn.IFNA(INDEX(Data[Sale amount],MATCH(I$2&amp;ROW()-ROW(I$2),Data[Identifier],0)),"")</f>
        <v>7503.47</v>
      </c>
      <c r="J9" s="2" t="str">
        <f>_xlfn.IFNA(INDEX(Data[Sale amount],MATCH(J$2&amp;ROW()-ROW(J$2),Data[Identifier],0)),"")</f>
        <v/>
      </c>
      <c r="K9" s="2" t="str">
        <f>_xlfn.IFNA(INDEX(Data[Sale amount],MATCH(K$2&amp;ROW()-ROW(K$2),Data[Identifier],0)),"")</f>
        <v/>
      </c>
      <c r="L9" s="2">
        <f>_xlfn.IFNA(INDEX(Data[Sale amount],MATCH(L$2&amp;ROW()-ROW(L$2),Data[Identifier],0)),"")</f>
        <v>2176.9299999999998</v>
      </c>
      <c r="M9" s="2">
        <f>_xlfn.IFNA(INDEX(Data[Sale amount],MATCH(M$2&amp;ROW()-ROW(M$2),Data[Identifier],0)),"")</f>
        <v>6670.79</v>
      </c>
      <c r="N9" s="2">
        <f>_xlfn.IFNA(INDEX(Data[Sale amount],MATCH(N$2&amp;ROW()-ROW(N$2),Data[Identifier],0)),"")</f>
        <v>8099.16</v>
      </c>
      <c r="O9" s="2">
        <f>_xlfn.IFNA(INDEX(Data[Sale amount],MATCH(O$2&amp;ROW()-ROW(O$2),Data[Identifier],0)),"")</f>
        <v>5934.03</v>
      </c>
      <c r="P9" s="2">
        <f>_xlfn.IFNA(INDEX(Data[Sale amount],MATCH(P$2&amp;ROW()-ROW(P$2),Data[Identifier],0)),"")</f>
        <v>9815.6299999999992</v>
      </c>
      <c r="Q9" s="2">
        <f>_xlfn.IFNA(INDEX(Data[Sale amount],MATCH(Q$2&amp;ROW()-ROW(Q$2),Data[Identifier],0)),"")</f>
        <v>2430.7199999999998</v>
      </c>
      <c r="R9" s="2">
        <f>_xlfn.IFNA(INDEX(Data[Sale amount],MATCH(R$2&amp;ROW()-ROW(R$2),Data[Identifier],0)),"")</f>
        <v>5329.86</v>
      </c>
      <c r="S9" s="2" t="str">
        <f>_xlfn.IFNA(INDEX(Data[Sale amount],MATCH(S$2&amp;ROW()-ROW(S$2),Data[Identifier],0)),"")</f>
        <v/>
      </c>
      <c r="T9" s="2">
        <f>_xlfn.IFNA(INDEX(Data[Sale amount],MATCH(T$2&amp;ROW()-ROW(T$2),Data[Identifier],0)),"")</f>
        <v>5511.21</v>
      </c>
    </row>
    <row r="10" spans="2:20" x14ac:dyDescent="0.2">
      <c r="B10" t="s">
        <v>10</v>
      </c>
      <c r="C10" s="2">
        <v>7530.37</v>
      </c>
      <c r="D10" t="s">
        <v>20</v>
      </c>
      <c r="E10" s="3">
        <v>42644</v>
      </c>
      <c r="F10" t="str">
        <f>Data[[#This Row],[Salesperson]]&amp;COUNTIF(INDEX(Data[Salesperson],1):Data[[#This Row],[Salesperson]],Data[[#This Row],[Salesperson]])</f>
        <v>Jack2</v>
      </c>
      <c r="G10" s="8"/>
      <c r="H10" s="2" t="str">
        <f>_xlfn.IFNA(INDEX(Data[Sale amount],MATCH(H$2&amp;ROW()-ROW(H$2),Data[Identifier],0)),"")</f>
        <v/>
      </c>
      <c r="I10" s="2" t="str">
        <f>_xlfn.IFNA(INDEX(Data[Sale amount],MATCH(I$2&amp;ROW()-ROW(I$2),Data[Identifier],0)),"")</f>
        <v/>
      </c>
      <c r="J10" s="2" t="str">
        <f>_xlfn.IFNA(INDEX(Data[Sale amount],MATCH(J$2&amp;ROW()-ROW(J$2),Data[Identifier],0)),"")</f>
        <v/>
      </c>
      <c r="K10" s="2" t="str">
        <f>_xlfn.IFNA(INDEX(Data[Sale amount],MATCH(K$2&amp;ROW()-ROW(K$2),Data[Identifier],0)),"")</f>
        <v/>
      </c>
      <c r="L10" s="2">
        <f>_xlfn.IFNA(INDEX(Data[Sale amount],MATCH(L$2&amp;ROW()-ROW(L$2),Data[Identifier],0)),"")</f>
        <v>2394.39</v>
      </c>
      <c r="M10" s="2" t="str">
        <f>_xlfn.IFNA(INDEX(Data[Sale amount],MATCH(M$2&amp;ROW()-ROW(M$2),Data[Identifier],0)),"")</f>
        <v/>
      </c>
      <c r="N10" s="2">
        <f>_xlfn.IFNA(INDEX(Data[Sale amount],MATCH(N$2&amp;ROW()-ROW(N$2),Data[Identifier],0)),"")</f>
        <v>7620.85</v>
      </c>
      <c r="O10" s="2" t="str">
        <f>_xlfn.IFNA(INDEX(Data[Sale amount],MATCH(O$2&amp;ROW()-ROW(O$2),Data[Identifier],0)),"")</f>
        <v/>
      </c>
      <c r="P10" s="2">
        <f>_xlfn.IFNA(INDEX(Data[Sale amount],MATCH(P$2&amp;ROW()-ROW(P$2),Data[Identifier],0)),"")</f>
        <v>5131.33</v>
      </c>
      <c r="Q10" s="2">
        <f>_xlfn.IFNA(INDEX(Data[Sale amount],MATCH(Q$2&amp;ROW()-ROW(Q$2),Data[Identifier],0)),"")</f>
        <v>6841.36</v>
      </c>
      <c r="R10" s="2">
        <f>_xlfn.IFNA(INDEX(Data[Sale amount],MATCH(R$2&amp;ROW()-ROW(R$2),Data[Identifier],0)),"")</f>
        <v>4610.34</v>
      </c>
      <c r="S10" s="2" t="str">
        <f>_xlfn.IFNA(INDEX(Data[Sale amount],MATCH(S$2&amp;ROW()-ROW(S$2),Data[Identifier],0)),"")</f>
        <v/>
      </c>
      <c r="T10" s="2">
        <f>_xlfn.IFNA(INDEX(Data[Sale amount],MATCH(T$2&amp;ROW()-ROW(T$2),Data[Identifier],0)),"")</f>
        <v>4690.99</v>
      </c>
    </row>
    <row r="11" spans="2:20" x14ac:dyDescent="0.2">
      <c r="B11" t="s">
        <v>6</v>
      </c>
      <c r="C11" s="2">
        <v>7801.66</v>
      </c>
      <c r="D11" t="s">
        <v>19</v>
      </c>
      <c r="E11" s="3">
        <v>42675</v>
      </c>
      <c r="F11" t="str">
        <f>Data[[#This Row],[Salesperson]]&amp;COUNTIF(INDEX(Data[Salesperson],1):Data[[#This Row],[Salesperson]],Data[[#This Row],[Salesperson]])</f>
        <v>Fatimah1</v>
      </c>
      <c r="G11" s="8"/>
      <c r="H11" s="2" t="str">
        <f>_xlfn.IFNA(INDEX(Data[Sale amount],MATCH(H$2&amp;ROW()-ROW(H$2),Data[Identifier],0)),"")</f>
        <v/>
      </c>
      <c r="I11" s="2" t="str">
        <f>_xlfn.IFNA(INDEX(Data[Sale amount],MATCH(I$2&amp;ROW()-ROW(I$2),Data[Identifier],0)),"")</f>
        <v/>
      </c>
      <c r="J11" s="2" t="str">
        <f>_xlfn.IFNA(INDEX(Data[Sale amount],MATCH(J$2&amp;ROW()-ROW(J$2),Data[Identifier],0)),"")</f>
        <v/>
      </c>
      <c r="K11" s="2" t="str">
        <f>_xlfn.IFNA(INDEX(Data[Sale amount],MATCH(K$2&amp;ROW()-ROW(K$2),Data[Identifier],0)),"")</f>
        <v/>
      </c>
      <c r="L11" s="2" t="str">
        <f>_xlfn.IFNA(INDEX(Data[Sale amount],MATCH(L$2&amp;ROW()-ROW(L$2),Data[Identifier],0)),"")</f>
        <v/>
      </c>
      <c r="M11" s="2" t="str">
        <f>_xlfn.IFNA(INDEX(Data[Sale amount],MATCH(M$2&amp;ROW()-ROW(M$2),Data[Identifier],0)),"")</f>
        <v/>
      </c>
      <c r="N11" s="2">
        <f>_xlfn.IFNA(INDEX(Data[Sale amount],MATCH(N$2&amp;ROW()-ROW(N$2),Data[Identifier],0)),"")</f>
        <v>2754.2</v>
      </c>
      <c r="O11" s="2" t="str">
        <f>_xlfn.IFNA(INDEX(Data[Sale amount],MATCH(O$2&amp;ROW()-ROW(O$2),Data[Identifier],0)),"")</f>
        <v/>
      </c>
      <c r="P11" s="2">
        <f>_xlfn.IFNA(INDEX(Data[Sale amount],MATCH(P$2&amp;ROW()-ROW(P$2),Data[Identifier],0)),"")</f>
        <v>4989.91</v>
      </c>
      <c r="Q11" s="2">
        <f>_xlfn.IFNA(INDEX(Data[Sale amount],MATCH(Q$2&amp;ROW()-ROW(Q$2),Data[Identifier],0)),"")</f>
        <v>1741.6</v>
      </c>
      <c r="R11" s="2">
        <f>_xlfn.IFNA(INDEX(Data[Sale amount],MATCH(R$2&amp;ROW()-ROW(R$2),Data[Identifier],0)),"")</f>
        <v>4284.1000000000004</v>
      </c>
      <c r="S11" s="2" t="str">
        <f>_xlfn.IFNA(INDEX(Data[Sale amount],MATCH(S$2&amp;ROW()-ROW(S$2),Data[Identifier],0)),"")</f>
        <v/>
      </c>
      <c r="T11" s="2">
        <f>_xlfn.IFNA(INDEX(Data[Sale amount],MATCH(T$2&amp;ROW()-ROW(T$2),Data[Identifier],0)),"")</f>
        <v>8593.4500000000007</v>
      </c>
    </row>
    <row r="12" spans="2:20" x14ac:dyDescent="0.2">
      <c r="B12" t="s">
        <v>10</v>
      </c>
      <c r="C12" s="2">
        <v>9524.26</v>
      </c>
      <c r="D12" t="s">
        <v>16</v>
      </c>
      <c r="E12" s="3">
        <v>42583</v>
      </c>
      <c r="F12" t="str">
        <f>Data[[#This Row],[Salesperson]]&amp;COUNTIF(INDEX(Data[Salesperson],1):Data[[#This Row],[Salesperson]],Data[[#This Row],[Salesperson]])</f>
        <v>Jack3</v>
      </c>
      <c r="G12" s="8"/>
      <c r="H12" s="2" t="str">
        <f>_xlfn.IFNA(INDEX(Data[Sale amount],MATCH(H$2&amp;ROW()-ROW(H$2),Data[Identifier],0)),"")</f>
        <v/>
      </c>
      <c r="I12" s="2" t="str">
        <f>_xlfn.IFNA(INDEX(Data[Sale amount],MATCH(I$2&amp;ROW()-ROW(I$2),Data[Identifier],0)),"")</f>
        <v/>
      </c>
      <c r="J12" s="2" t="str">
        <f>_xlfn.IFNA(INDEX(Data[Sale amount],MATCH(J$2&amp;ROW()-ROW(J$2),Data[Identifier],0)),"")</f>
        <v/>
      </c>
      <c r="K12" s="2" t="str">
        <f>_xlfn.IFNA(INDEX(Data[Sale amount],MATCH(K$2&amp;ROW()-ROW(K$2),Data[Identifier],0)),"")</f>
        <v/>
      </c>
      <c r="L12" s="2" t="str">
        <f>_xlfn.IFNA(INDEX(Data[Sale amount],MATCH(L$2&amp;ROW()-ROW(L$2),Data[Identifier],0)),"")</f>
        <v/>
      </c>
      <c r="M12" s="2" t="str">
        <f>_xlfn.IFNA(INDEX(Data[Sale amount],MATCH(M$2&amp;ROW()-ROW(M$2),Data[Identifier],0)),"")</f>
        <v/>
      </c>
      <c r="N12" s="2">
        <f>_xlfn.IFNA(INDEX(Data[Sale amount],MATCH(N$2&amp;ROW()-ROW(N$2),Data[Identifier],0)),"")</f>
        <v>6999.73</v>
      </c>
      <c r="O12" s="2" t="str">
        <f>_xlfn.IFNA(INDEX(Data[Sale amount],MATCH(O$2&amp;ROW()-ROW(O$2),Data[Identifier],0)),"")</f>
        <v/>
      </c>
      <c r="P12" s="2">
        <f>_xlfn.IFNA(INDEX(Data[Sale amount],MATCH(P$2&amp;ROW()-ROW(P$2),Data[Identifier],0)),"")</f>
        <v>3082.12</v>
      </c>
      <c r="Q12" s="2">
        <f>_xlfn.IFNA(INDEX(Data[Sale amount],MATCH(Q$2&amp;ROW()-ROW(Q$2),Data[Identifier],0)),"")</f>
        <v>8423.82</v>
      </c>
      <c r="R12" s="2" t="str">
        <f>_xlfn.IFNA(INDEX(Data[Sale amount],MATCH(R$2&amp;ROW()-ROW(R$2),Data[Identifier],0)),"")</f>
        <v/>
      </c>
      <c r="S12" s="2" t="str">
        <f>_xlfn.IFNA(INDEX(Data[Sale amount],MATCH(S$2&amp;ROW()-ROW(S$2),Data[Identifier],0)),"")</f>
        <v/>
      </c>
      <c r="T12" s="2">
        <f>_xlfn.IFNA(INDEX(Data[Sale amount],MATCH(T$2&amp;ROW()-ROW(T$2),Data[Identifier],0)),"")</f>
        <v>1800.7</v>
      </c>
    </row>
    <row r="13" spans="2:20" x14ac:dyDescent="0.2">
      <c r="B13" t="s">
        <v>2</v>
      </c>
      <c r="C13" s="2">
        <v>9444.7800000000007</v>
      </c>
      <c r="D13" t="s">
        <v>17</v>
      </c>
      <c r="E13" s="3">
        <v>42401</v>
      </c>
      <c r="F13" t="str">
        <f>Data[[#This Row],[Salesperson]]&amp;COUNTIF(INDEX(Data[Salesperson],1):Data[[#This Row],[Salesperson]],Data[[#This Row],[Salesperson]])</f>
        <v>Brad1</v>
      </c>
      <c r="G13" s="8"/>
      <c r="H13" s="2" t="str">
        <f>_xlfn.IFNA(INDEX(Data[Sale amount],MATCH(H$2&amp;ROW()-ROW(H$2),Data[Identifier],0)),"")</f>
        <v/>
      </c>
      <c r="I13" s="2" t="str">
        <f>_xlfn.IFNA(INDEX(Data[Sale amount],MATCH(I$2&amp;ROW()-ROW(I$2),Data[Identifier],0)),"")</f>
        <v/>
      </c>
      <c r="J13" s="2" t="str">
        <f>_xlfn.IFNA(INDEX(Data[Sale amount],MATCH(J$2&amp;ROW()-ROW(J$2),Data[Identifier],0)),"")</f>
        <v/>
      </c>
      <c r="K13" s="2" t="str">
        <f>_xlfn.IFNA(INDEX(Data[Sale amount],MATCH(K$2&amp;ROW()-ROW(K$2),Data[Identifier],0)),"")</f>
        <v/>
      </c>
      <c r="L13" s="2" t="str">
        <f>_xlfn.IFNA(INDEX(Data[Sale amount],MATCH(L$2&amp;ROW()-ROW(L$2),Data[Identifier],0)),"")</f>
        <v/>
      </c>
      <c r="M13" s="2" t="str">
        <f>_xlfn.IFNA(INDEX(Data[Sale amount],MATCH(M$2&amp;ROW()-ROW(M$2),Data[Identifier],0)),"")</f>
        <v/>
      </c>
      <c r="N13" s="2">
        <f>_xlfn.IFNA(INDEX(Data[Sale amount],MATCH(N$2&amp;ROW()-ROW(N$2),Data[Identifier],0)),"")</f>
        <v>9030.36</v>
      </c>
      <c r="O13" s="2" t="str">
        <f>_xlfn.IFNA(INDEX(Data[Sale amount],MATCH(O$2&amp;ROW()-ROW(O$2),Data[Identifier],0)),"")</f>
        <v/>
      </c>
      <c r="P13" s="2" t="str">
        <f>_xlfn.IFNA(INDEX(Data[Sale amount],MATCH(P$2&amp;ROW()-ROW(P$2),Data[Identifier],0)),"")</f>
        <v/>
      </c>
      <c r="Q13" s="2" t="str">
        <f>_xlfn.IFNA(INDEX(Data[Sale amount],MATCH(Q$2&amp;ROW()-ROW(Q$2),Data[Identifier],0)),"")</f>
        <v/>
      </c>
      <c r="R13" s="2" t="str">
        <f>_xlfn.IFNA(INDEX(Data[Sale amount],MATCH(R$2&amp;ROW()-ROW(R$2),Data[Identifier],0)),"")</f>
        <v/>
      </c>
      <c r="S13" s="2" t="str">
        <f>_xlfn.IFNA(INDEX(Data[Sale amount],MATCH(S$2&amp;ROW()-ROW(S$2),Data[Identifier],0)),"")</f>
        <v/>
      </c>
      <c r="T13" s="2" t="str">
        <f>_xlfn.IFNA(INDEX(Data[Sale amount],MATCH(T$2&amp;ROW()-ROW(T$2),Data[Identifier],0)),"")</f>
        <v/>
      </c>
    </row>
    <row r="14" spans="2:20" x14ac:dyDescent="0.2">
      <c r="B14" t="s">
        <v>2</v>
      </c>
      <c r="C14" s="2">
        <v>9712.2999999999993</v>
      </c>
      <c r="D14" t="s">
        <v>18</v>
      </c>
      <c r="E14" s="3">
        <v>42675</v>
      </c>
      <c r="F14" t="str">
        <f>Data[[#This Row],[Salesperson]]&amp;COUNTIF(INDEX(Data[Salesperson],1):Data[[#This Row],[Salesperson]],Data[[#This Row],[Salesperson]])</f>
        <v>Brad2</v>
      </c>
      <c r="G14" s="8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2:20" x14ac:dyDescent="0.2">
      <c r="B15" t="s">
        <v>6</v>
      </c>
      <c r="C15" s="2">
        <v>6530.98</v>
      </c>
      <c r="D15" t="s">
        <v>17</v>
      </c>
      <c r="E15" s="3">
        <v>42675</v>
      </c>
      <c r="F15" t="str">
        <f>Data[[#This Row],[Salesperson]]&amp;COUNTIF(INDEX(Data[Salesperson],1):Data[[#This Row],[Salesperson]],Data[[#This Row],[Salesperson]])</f>
        <v>Fatimah2</v>
      </c>
      <c r="G15" s="8"/>
      <c r="H15" s="4" t="s">
        <v>23</v>
      </c>
      <c r="K15" t="b">
        <f>COUNTA(Data[Sale amount])=COUNTIF(H3:T13,"&gt;0")</f>
        <v>1</v>
      </c>
    </row>
    <row r="16" spans="2:20" x14ac:dyDescent="0.2">
      <c r="B16" t="s">
        <v>13</v>
      </c>
      <c r="C16" s="2">
        <v>3774.6</v>
      </c>
      <c r="D16" t="s">
        <v>17</v>
      </c>
      <c r="E16" s="3">
        <v>42522</v>
      </c>
      <c r="F16" t="str">
        <f>Data[[#This Row],[Salesperson]]&amp;COUNTIF(INDEX(Data[Salesperson],1):Data[[#This Row],[Salesperson]],Data[[#This Row],[Salesperson]])</f>
        <v>Magnolia2</v>
      </c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</row>
    <row r="17" spans="2:12" ht="15" x14ac:dyDescent="0.25">
      <c r="B17" t="s">
        <v>2</v>
      </c>
      <c r="C17" s="2">
        <v>6839.88</v>
      </c>
      <c r="D17" t="s">
        <v>20</v>
      </c>
      <c r="E17" s="3">
        <v>42430</v>
      </c>
      <c r="F17" t="str">
        <f>Data[[#This Row],[Salesperson]]&amp;COUNTIF(INDEX(Data[Salesperson],1):Data[[#This Row],[Salesperson]],Data[[#This Row],[Salesperson]])</f>
        <v>Brad3</v>
      </c>
      <c r="G17" s="8"/>
      <c r="H17" s="1" t="s">
        <v>9</v>
      </c>
      <c r="I17" s="4" t="s">
        <v>24</v>
      </c>
    </row>
    <row r="18" spans="2:12" x14ac:dyDescent="0.2">
      <c r="B18" t="s">
        <v>10</v>
      </c>
      <c r="C18" s="2">
        <v>5378.5</v>
      </c>
      <c r="D18" t="s">
        <v>16</v>
      </c>
      <c r="E18" s="3">
        <v>42675</v>
      </c>
      <c r="F18" t="str">
        <f>Data[[#This Row],[Salesperson]]&amp;COUNTIF(INDEX(Data[Salesperson],1):Data[[#This Row],[Salesperson]],Data[[#This Row],[Salesperson]])</f>
        <v>Jack4</v>
      </c>
      <c r="G18" s="8"/>
    </row>
    <row r="19" spans="2:12" ht="15" x14ac:dyDescent="0.25">
      <c r="B19" t="s">
        <v>8</v>
      </c>
      <c r="C19" s="2">
        <v>2561.81</v>
      </c>
      <c r="D19" t="s">
        <v>20</v>
      </c>
      <c r="E19" s="3">
        <v>42552</v>
      </c>
      <c r="F19" t="str">
        <f>Data[[#This Row],[Salesperson]]&amp;COUNTIF(INDEX(Data[Salesperson],1):Data[[#This Row],[Salesperson]],Data[[#This Row],[Salesperson]])</f>
        <v>Hanna1</v>
      </c>
      <c r="G19" s="8"/>
      <c r="H19" s="1" t="s">
        <v>14</v>
      </c>
      <c r="I19" s="1" t="s">
        <v>15</v>
      </c>
      <c r="J19" s="1" t="s">
        <v>21</v>
      </c>
      <c r="L19" s="4"/>
    </row>
    <row r="20" spans="2:12" x14ac:dyDescent="0.2">
      <c r="B20" t="s">
        <v>9</v>
      </c>
      <c r="C20" s="2">
        <v>9720.5300000000007</v>
      </c>
      <c r="D20" t="s">
        <v>16</v>
      </c>
      <c r="E20" s="3">
        <v>42583</v>
      </c>
      <c r="F20" t="str">
        <f>Data[[#This Row],[Salesperson]]&amp;COUNTIF(INDEX(Data[Salesperson],1):Data[[#This Row],[Salesperson]],Data[[#This Row],[Salesperson]])</f>
        <v>Imogen2</v>
      </c>
      <c r="G20" s="8"/>
      <c r="H20" s="2">
        <f>_xlfn.IFNA(INDEX(C$3:C$102,MATCH($H$17&amp;ROW()-ROW(H$19),$F$3:$F$102,0)),"")</f>
        <v>4827.71</v>
      </c>
      <c r="I20" t="str">
        <f t="shared" ref="I20:J29" si="0">_xlfn.IFNA(INDEX(D$3:D$102,MATCH($H$17&amp;ROW()-ROW(I$19),$F$3:$F$102,0)),"")</f>
        <v>Umbrella Corp</v>
      </c>
      <c r="J20" s="3">
        <f t="shared" si="0"/>
        <v>42430</v>
      </c>
    </row>
    <row r="21" spans="2:12" x14ac:dyDescent="0.2">
      <c r="B21" t="s">
        <v>1</v>
      </c>
      <c r="C21" s="2">
        <v>3398.81</v>
      </c>
      <c r="D21" t="s">
        <v>17</v>
      </c>
      <c r="E21" s="3">
        <v>42401</v>
      </c>
      <c r="F21" t="str">
        <f>Data[[#This Row],[Salesperson]]&amp;COUNTIF(INDEX(Data[Salesperson],1):Data[[#This Row],[Salesperson]],Data[[#This Row],[Salesperson]])</f>
        <v>Angie1</v>
      </c>
      <c r="G21" s="8"/>
      <c r="H21" s="2">
        <f t="shared" ref="H21:H29" si="1">_xlfn.IFNA(INDEX(C$3:C$102,MATCH($H$17&amp;ROW()-ROW(H$19),$F$3:$F$102,0)),"")</f>
        <v>9720.5300000000007</v>
      </c>
      <c r="I21" t="str">
        <f t="shared" si="0"/>
        <v>Umbrella Corp</v>
      </c>
      <c r="J21" s="3">
        <f t="shared" si="0"/>
        <v>42583</v>
      </c>
    </row>
    <row r="22" spans="2:12" x14ac:dyDescent="0.2">
      <c r="B22" t="s">
        <v>12</v>
      </c>
      <c r="C22" s="2">
        <v>9421.0499999999993</v>
      </c>
      <c r="D22" t="s">
        <v>19</v>
      </c>
      <c r="E22" s="3">
        <v>42675</v>
      </c>
      <c r="F22" t="str">
        <f>Data[[#This Row],[Salesperson]]&amp;COUNTIF(INDEX(Data[Salesperson],1):Data[[#This Row],[Salesperson]],Data[[#This Row],[Salesperson]])</f>
        <v>Lucy1</v>
      </c>
      <c r="G22" s="8"/>
      <c r="H22" s="2">
        <f t="shared" si="1"/>
        <v>5293.15</v>
      </c>
      <c r="I22" t="str">
        <f t="shared" si="0"/>
        <v>Umbrella Corp</v>
      </c>
      <c r="J22" s="3">
        <f t="shared" si="0"/>
        <v>42675</v>
      </c>
    </row>
    <row r="23" spans="2:12" x14ac:dyDescent="0.2">
      <c r="B23" t="s">
        <v>6</v>
      </c>
      <c r="C23" s="2">
        <v>1912.53</v>
      </c>
      <c r="D23" t="s">
        <v>19</v>
      </c>
      <c r="E23" s="3">
        <v>42675</v>
      </c>
      <c r="F23" t="str">
        <f>Data[[#This Row],[Salesperson]]&amp;COUNTIF(INDEX(Data[Salesperson],1):Data[[#This Row],[Salesperson]],Data[[#This Row],[Salesperson]])</f>
        <v>Fatimah3</v>
      </c>
      <c r="G23" s="8"/>
      <c r="H23" s="2">
        <f t="shared" si="1"/>
        <v>6616.68</v>
      </c>
      <c r="I23" t="str">
        <f t="shared" si="0"/>
        <v>Umbrella Corp</v>
      </c>
      <c r="J23" s="3">
        <f t="shared" si="0"/>
        <v>42675</v>
      </c>
    </row>
    <row r="24" spans="2:12" x14ac:dyDescent="0.2">
      <c r="B24" t="s">
        <v>12</v>
      </c>
      <c r="C24" s="2">
        <v>4015.62</v>
      </c>
      <c r="D24" t="s">
        <v>18</v>
      </c>
      <c r="E24" s="3">
        <v>42614</v>
      </c>
      <c r="F24" t="str">
        <f>Data[[#This Row],[Salesperson]]&amp;COUNTIF(INDEX(Data[Salesperson],1):Data[[#This Row],[Salesperson]],Data[[#This Row],[Salesperson]])</f>
        <v>Lucy2</v>
      </c>
      <c r="G24" s="8"/>
      <c r="H24" s="2">
        <f t="shared" si="1"/>
        <v>3486.06</v>
      </c>
      <c r="I24" t="str">
        <f t="shared" si="0"/>
        <v>LexCorp</v>
      </c>
      <c r="J24" s="3">
        <f t="shared" si="0"/>
        <v>42430</v>
      </c>
    </row>
    <row r="25" spans="2:12" x14ac:dyDescent="0.2">
      <c r="B25" t="s">
        <v>11</v>
      </c>
      <c r="C25" s="2">
        <v>1964.66</v>
      </c>
      <c r="D25" t="s">
        <v>18</v>
      </c>
      <c r="E25" s="3">
        <v>42552</v>
      </c>
      <c r="F25" t="str">
        <f>Data[[#This Row],[Salesperson]]&amp;COUNTIF(INDEX(Data[Salesperson],1):Data[[#This Row],[Salesperson]],Data[[#This Row],[Salesperson]])</f>
        <v>Katherine1</v>
      </c>
      <c r="G25" s="8"/>
      <c r="H25" s="2">
        <f t="shared" si="1"/>
        <v>9647.7199999999993</v>
      </c>
      <c r="I25" t="str">
        <f t="shared" si="0"/>
        <v>LexCorp</v>
      </c>
      <c r="J25" s="3">
        <f t="shared" si="0"/>
        <v>42583</v>
      </c>
    </row>
    <row r="26" spans="2:12" x14ac:dyDescent="0.2">
      <c r="B26" t="s">
        <v>2</v>
      </c>
      <c r="C26" s="2">
        <v>9561.59</v>
      </c>
      <c r="D26" t="s">
        <v>19</v>
      </c>
      <c r="E26" s="3">
        <v>42430</v>
      </c>
      <c r="F26" t="str">
        <f>Data[[#This Row],[Salesperson]]&amp;COUNTIF(INDEX(Data[Salesperson],1):Data[[#This Row],[Salesperson]],Data[[#This Row],[Salesperson]])</f>
        <v>Brad4</v>
      </c>
      <c r="G26" s="8"/>
      <c r="H26" s="2">
        <f t="shared" si="1"/>
        <v>9815.6299999999992</v>
      </c>
      <c r="I26" t="str">
        <f t="shared" si="0"/>
        <v>Black Mesa</v>
      </c>
      <c r="J26" s="3">
        <f t="shared" si="0"/>
        <v>42461</v>
      </c>
    </row>
    <row r="27" spans="2:12" x14ac:dyDescent="0.2">
      <c r="B27" t="s">
        <v>3</v>
      </c>
      <c r="C27" s="2">
        <v>9551.48</v>
      </c>
      <c r="D27" t="s">
        <v>17</v>
      </c>
      <c r="E27" s="3">
        <v>42401</v>
      </c>
      <c r="F27" t="str">
        <f>Data[[#This Row],[Salesperson]]&amp;COUNTIF(INDEX(Data[Salesperson],1):Data[[#This Row],[Salesperson]],Data[[#This Row],[Salesperson]])</f>
        <v>Carl1</v>
      </c>
      <c r="G27" s="8"/>
      <c r="H27" s="2">
        <f t="shared" si="1"/>
        <v>5131.33</v>
      </c>
      <c r="I27" t="str">
        <f t="shared" si="0"/>
        <v>Mishima Zaibatsu</v>
      </c>
      <c r="J27" s="3">
        <f t="shared" si="0"/>
        <v>42583</v>
      </c>
    </row>
    <row r="28" spans="2:12" x14ac:dyDescent="0.2">
      <c r="B28" t="s">
        <v>2</v>
      </c>
      <c r="C28" s="2">
        <v>7828.89</v>
      </c>
      <c r="D28" t="s">
        <v>19</v>
      </c>
      <c r="E28" s="3">
        <v>42370</v>
      </c>
      <c r="F28" t="str">
        <f>Data[[#This Row],[Salesperson]]&amp;COUNTIF(INDEX(Data[Salesperson],1):Data[[#This Row],[Salesperson]],Data[[#This Row],[Salesperson]])</f>
        <v>Brad5</v>
      </c>
      <c r="G28" s="8"/>
      <c r="H28" s="2">
        <f t="shared" si="1"/>
        <v>4989.91</v>
      </c>
      <c r="I28" t="str">
        <f t="shared" si="0"/>
        <v>LexCorp</v>
      </c>
      <c r="J28" s="3">
        <f t="shared" si="0"/>
        <v>42675</v>
      </c>
    </row>
    <row r="29" spans="2:12" x14ac:dyDescent="0.2">
      <c r="B29" t="s">
        <v>2</v>
      </c>
      <c r="C29" s="2">
        <v>7032.6</v>
      </c>
      <c r="D29" t="s">
        <v>17</v>
      </c>
      <c r="E29" s="3">
        <v>42583</v>
      </c>
      <c r="F29" t="str">
        <f>Data[[#This Row],[Salesperson]]&amp;COUNTIF(INDEX(Data[Salesperson],1):Data[[#This Row],[Salesperson]],Data[[#This Row],[Salesperson]])</f>
        <v>Brad6</v>
      </c>
      <c r="G29" s="8"/>
      <c r="H29" s="2">
        <f t="shared" si="1"/>
        <v>3082.12</v>
      </c>
      <c r="I29" t="str">
        <f t="shared" si="0"/>
        <v>Mishima Zaibatsu</v>
      </c>
      <c r="J29" s="3">
        <f t="shared" si="0"/>
        <v>42675</v>
      </c>
    </row>
    <row r="30" spans="2:12" x14ac:dyDescent="0.2">
      <c r="B30" t="s">
        <v>7</v>
      </c>
      <c r="C30" s="2">
        <v>6642.22</v>
      </c>
      <c r="D30" t="s">
        <v>16</v>
      </c>
      <c r="E30" s="3">
        <v>42644</v>
      </c>
      <c r="F30" t="str">
        <f>Data[[#This Row],[Salesperson]]&amp;COUNTIF(INDEX(Data[Salesperson],1):Data[[#This Row],[Salesperson]],Data[[#This Row],[Salesperson]])</f>
        <v>Georgie2</v>
      </c>
      <c r="G30" s="8"/>
      <c r="H30" s="2"/>
      <c r="J30" s="3"/>
    </row>
    <row r="31" spans="2:12" x14ac:dyDescent="0.2">
      <c r="B31" t="s">
        <v>11</v>
      </c>
      <c r="C31" s="2">
        <v>6861.77</v>
      </c>
      <c r="D31" t="s">
        <v>18</v>
      </c>
      <c r="E31" s="3">
        <v>42522</v>
      </c>
      <c r="F31" t="str">
        <f>Data[[#This Row],[Salesperson]]&amp;COUNTIF(INDEX(Data[Salesperson],1):Data[[#This Row],[Salesperson]],Data[[#This Row],[Salesperson]])</f>
        <v>Katherine2</v>
      </c>
      <c r="G31" s="8"/>
      <c r="H31" s="4" t="s">
        <v>23</v>
      </c>
      <c r="K31" t="b">
        <f>COUNTIF(B3:B102,H17)=ROWS(H20:H29)</f>
        <v>1</v>
      </c>
    </row>
    <row r="32" spans="2:12" x14ac:dyDescent="0.2">
      <c r="B32" t="s">
        <v>10</v>
      </c>
      <c r="C32" s="2">
        <v>4565.03</v>
      </c>
      <c r="D32" t="s">
        <v>16</v>
      </c>
      <c r="E32" s="3">
        <v>42461</v>
      </c>
      <c r="F32" t="str">
        <f>Data[[#This Row],[Salesperson]]&amp;COUNTIF(INDEX(Data[Salesperson],1):Data[[#This Row],[Salesperson]],Data[[#This Row],[Salesperson]])</f>
        <v>Jack5</v>
      </c>
      <c r="G32" s="8"/>
    </row>
    <row r="33" spans="2:7" x14ac:dyDescent="0.2">
      <c r="B33" t="s">
        <v>12</v>
      </c>
      <c r="C33" s="2">
        <v>6293.67</v>
      </c>
      <c r="D33" t="s">
        <v>18</v>
      </c>
      <c r="E33" s="3">
        <v>42461</v>
      </c>
      <c r="F33" t="str">
        <f>Data[[#This Row],[Salesperson]]&amp;COUNTIF(INDEX(Data[Salesperson],1):Data[[#This Row],[Salesperson]],Data[[#This Row],[Salesperson]])</f>
        <v>Lucy3</v>
      </c>
      <c r="G33" s="8"/>
    </row>
    <row r="34" spans="2:7" x14ac:dyDescent="0.2">
      <c r="B34" t="s">
        <v>8</v>
      </c>
      <c r="C34" s="2">
        <v>7385.26</v>
      </c>
      <c r="D34" t="s">
        <v>18</v>
      </c>
      <c r="E34" s="3">
        <v>42614</v>
      </c>
      <c r="F34" t="str">
        <f>Data[[#This Row],[Salesperson]]&amp;COUNTIF(INDEX(Data[Salesperson],1):Data[[#This Row],[Salesperson]],Data[[#This Row],[Salesperson]])</f>
        <v>Hanna2</v>
      </c>
      <c r="G34" s="8"/>
    </row>
    <row r="35" spans="2:7" x14ac:dyDescent="0.2">
      <c r="B35" t="s">
        <v>13</v>
      </c>
      <c r="C35" s="2">
        <v>7439.1</v>
      </c>
      <c r="D35" t="s">
        <v>18</v>
      </c>
      <c r="E35" s="3">
        <v>42552</v>
      </c>
      <c r="F35" t="str">
        <f>Data[[#This Row],[Salesperson]]&amp;COUNTIF(INDEX(Data[Salesperson],1):Data[[#This Row],[Salesperson]],Data[[#This Row],[Salesperson]])</f>
        <v>Magnolia3</v>
      </c>
      <c r="G35" s="8"/>
    </row>
    <row r="36" spans="2:7" x14ac:dyDescent="0.2">
      <c r="B36" t="s">
        <v>1</v>
      </c>
      <c r="C36" s="2">
        <v>3039.7</v>
      </c>
      <c r="D36" t="s">
        <v>18</v>
      </c>
      <c r="E36" s="3">
        <v>42583</v>
      </c>
      <c r="F36" t="str">
        <f>Data[[#This Row],[Salesperson]]&amp;COUNTIF(INDEX(Data[Salesperson],1):Data[[#This Row],[Salesperson]],Data[[#This Row],[Salesperson]])</f>
        <v>Angie2</v>
      </c>
      <c r="G36" s="8"/>
    </row>
    <row r="37" spans="2:7" x14ac:dyDescent="0.2">
      <c r="B37" t="s">
        <v>11</v>
      </c>
      <c r="C37" s="2">
        <v>9794.0499999999993</v>
      </c>
      <c r="D37" t="s">
        <v>19</v>
      </c>
      <c r="E37" s="3">
        <v>42675</v>
      </c>
      <c r="F37" t="str">
        <f>Data[[#This Row],[Salesperson]]&amp;COUNTIF(INDEX(Data[Salesperson],1):Data[[#This Row],[Salesperson]],Data[[#This Row],[Salesperson]])</f>
        <v>Katherine3</v>
      </c>
      <c r="G37" s="8"/>
    </row>
    <row r="38" spans="2:7" x14ac:dyDescent="0.2">
      <c r="B38" t="s">
        <v>9</v>
      </c>
      <c r="C38" s="2">
        <v>5293.15</v>
      </c>
      <c r="D38" t="s">
        <v>16</v>
      </c>
      <c r="E38" s="3">
        <v>42675</v>
      </c>
      <c r="F38" t="str">
        <f>Data[[#This Row],[Salesperson]]&amp;COUNTIF(INDEX(Data[Salesperson],1):Data[[#This Row],[Salesperson]],Data[[#This Row],[Salesperson]])</f>
        <v>Imogen3</v>
      </c>
      <c r="G38" s="8"/>
    </row>
    <row r="39" spans="2:7" x14ac:dyDescent="0.2">
      <c r="B39" t="s">
        <v>7</v>
      </c>
      <c r="C39" s="2">
        <v>3999.36</v>
      </c>
      <c r="D39" t="s">
        <v>20</v>
      </c>
      <c r="E39" s="3">
        <v>42491</v>
      </c>
      <c r="F39" t="str">
        <f>Data[[#This Row],[Salesperson]]&amp;COUNTIF(INDEX(Data[Salesperson],1):Data[[#This Row],[Salesperson]],Data[[#This Row],[Salesperson]])</f>
        <v>Georgie3</v>
      </c>
      <c r="G39" s="8"/>
    </row>
    <row r="40" spans="2:7" x14ac:dyDescent="0.2">
      <c r="B40" t="s">
        <v>7</v>
      </c>
      <c r="C40" s="2">
        <v>5538.35</v>
      </c>
      <c r="D40" t="s">
        <v>19</v>
      </c>
      <c r="E40" s="3">
        <v>42644</v>
      </c>
      <c r="F40" t="str">
        <f>Data[[#This Row],[Salesperson]]&amp;COUNTIF(INDEX(Data[Salesperson],1):Data[[#This Row],[Salesperson]],Data[[#This Row],[Salesperson]])</f>
        <v>Georgie4</v>
      </c>
      <c r="G40" s="8"/>
    </row>
    <row r="41" spans="2:7" x14ac:dyDescent="0.2">
      <c r="B41" t="s">
        <v>6</v>
      </c>
      <c r="C41" s="2">
        <v>1301.81</v>
      </c>
      <c r="D41" t="s">
        <v>18</v>
      </c>
      <c r="E41" s="3">
        <v>42491</v>
      </c>
      <c r="F41" t="str">
        <f>Data[[#This Row],[Salesperson]]&amp;COUNTIF(INDEX(Data[Salesperson],1):Data[[#This Row],[Salesperson]],Data[[#This Row],[Salesperson]])</f>
        <v>Fatimah4</v>
      </c>
      <c r="G41" s="8"/>
    </row>
    <row r="42" spans="2:7" x14ac:dyDescent="0.2">
      <c r="B42" t="s">
        <v>1</v>
      </c>
      <c r="C42" s="2">
        <v>9917.74</v>
      </c>
      <c r="D42" t="s">
        <v>20</v>
      </c>
      <c r="E42" s="3">
        <v>42552</v>
      </c>
      <c r="F42" t="str">
        <f>Data[[#This Row],[Salesperson]]&amp;COUNTIF(INDEX(Data[Salesperson],1):Data[[#This Row],[Salesperson]],Data[[#This Row],[Salesperson]])</f>
        <v>Angie3</v>
      </c>
      <c r="G42" s="8"/>
    </row>
    <row r="43" spans="2:7" x14ac:dyDescent="0.2">
      <c r="B43" t="s">
        <v>10</v>
      </c>
      <c r="C43" s="2">
        <v>1676.32</v>
      </c>
      <c r="D43" t="s">
        <v>17</v>
      </c>
      <c r="E43" s="3">
        <v>42522</v>
      </c>
      <c r="F43" t="str">
        <f>Data[[#This Row],[Salesperson]]&amp;COUNTIF(INDEX(Data[Salesperson],1):Data[[#This Row],[Salesperson]],Data[[#This Row],[Salesperson]])</f>
        <v>Jack6</v>
      </c>
      <c r="G43" s="8"/>
    </row>
    <row r="44" spans="2:7" x14ac:dyDescent="0.2">
      <c r="B44" t="s">
        <v>10</v>
      </c>
      <c r="C44" s="2">
        <v>2430.7199999999998</v>
      </c>
      <c r="D44" t="s">
        <v>19</v>
      </c>
      <c r="E44" s="3">
        <v>42583</v>
      </c>
      <c r="F44" t="str">
        <f>Data[[#This Row],[Salesperson]]&amp;COUNTIF(INDEX(Data[Salesperson],1):Data[[#This Row],[Salesperson]],Data[[#This Row],[Salesperson]])</f>
        <v>Jack7</v>
      </c>
      <c r="G44" s="8"/>
    </row>
    <row r="45" spans="2:7" x14ac:dyDescent="0.2">
      <c r="B45" t="s">
        <v>11</v>
      </c>
      <c r="C45" s="2">
        <v>5421.04</v>
      </c>
      <c r="D45" t="s">
        <v>18</v>
      </c>
      <c r="E45" s="3">
        <v>42705</v>
      </c>
      <c r="F45" t="str">
        <f>Data[[#This Row],[Salesperson]]&amp;COUNTIF(INDEX(Data[Salesperson],1):Data[[#This Row],[Salesperson]],Data[[#This Row],[Salesperson]])</f>
        <v>Katherine4</v>
      </c>
      <c r="G45" s="8"/>
    </row>
    <row r="46" spans="2:7" x14ac:dyDescent="0.2">
      <c r="B46" t="s">
        <v>9</v>
      </c>
      <c r="C46" s="2">
        <v>6616.68</v>
      </c>
      <c r="D46" t="s">
        <v>16</v>
      </c>
      <c r="E46" s="3">
        <v>42675</v>
      </c>
      <c r="F46" t="str">
        <f>Data[[#This Row],[Salesperson]]&amp;COUNTIF(INDEX(Data[Salesperson],1):Data[[#This Row],[Salesperson]],Data[[#This Row],[Salesperson]])</f>
        <v>Imogen4</v>
      </c>
      <c r="G46" s="8"/>
    </row>
    <row r="47" spans="2:7" x14ac:dyDescent="0.2">
      <c r="B47" t="s">
        <v>4</v>
      </c>
      <c r="C47" s="2">
        <v>1364.29</v>
      </c>
      <c r="D47" t="s">
        <v>19</v>
      </c>
      <c r="E47" s="3">
        <v>42461</v>
      </c>
      <c r="F47" t="str">
        <f>Data[[#This Row],[Salesperson]]&amp;COUNTIF(INDEX(Data[Salesperson],1):Data[[#This Row],[Salesperson]],Data[[#This Row],[Salesperson]])</f>
        <v>Desmond1</v>
      </c>
      <c r="G47" s="8"/>
    </row>
    <row r="48" spans="2:7" x14ac:dyDescent="0.2">
      <c r="B48" t="s">
        <v>7</v>
      </c>
      <c r="C48" s="2">
        <v>2191.19</v>
      </c>
      <c r="D48" t="s">
        <v>19</v>
      </c>
      <c r="E48" s="3">
        <v>42522</v>
      </c>
      <c r="F48" t="str">
        <f>Data[[#This Row],[Salesperson]]&amp;COUNTIF(INDEX(Data[Salesperson],1):Data[[#This Row],[Salesperson]],Data[[#This Row],[Salesperson]])</f>
        <v>Georgie5</v>
      </c>
      <c r="G48" s="8"/>
    </row>
    <row r="49" spans="2:7" x14ac:dyDescent="0.2">
      <c r="B49" t="s">
        <v>6</v>
      </c>
      <c r="C49" s="2">
        <v>7933.13</v>
      </c>
      <c r="D49" t="s">
        <v>19</v>
      </c>
      <c r="E49" s="3">
        <v>42430</v>
      </c>
      <c r="F49" t="str">
        <f>Data[[#This Row],[Salesperson]]&amp;COUNTIF(INDEX(Data[Salesperson],1):Data[[#This Row],[Salesperson]],Data[[#This Row],[Salesperson]])</f>
        <v>Fatimah5</v>
      </c>
      <c r="G49" s="8"/>
    </row>
    <row r="50" spans="2:7" x14ac:dyDescent="0.2">
      <c r="B50" t="s">
        <v>13</v>
      </c>
      <c r="C50" s="2">
        <v>2235.36</v>
      </c>
      <c r="D50" t="s">
        <v>19</v>
      </c>
      <c r="E50" s="3">
        <v>42552</v>
      </c>
      <c r="F50" t="str">
        <f>Data[[#This Row],[Salesperson]]&amp;COUNTIF(INDEX(Data[Salesperson],1):Data[[#This Row],[Salesperson]],Data[[#This Row],[Salesperson]])</f>
        <v>Magnolia4</v>
      </c>
      <c r="G50" s="8"/>
    </row>
    <row r="51" spans="2:7" x14ac:dyDescent="0.2">
      <c r="B51" t="s">
        <v>5</v>
      </c>
      <c r="C51" s="2">
        <v>9857.69</v>
      </c>
      <c r="D51" t="s">
        <v>19</v>
      </c>
      <c r="E51" s="3">
        <v>42491</v>
      </c>
      <c r="F51" t="str">
        <f>Data[[#This Row],[Salesperson]]&amp;COUNTIF(INDEX(Data[Salesperson],1):Data[[#This Row],[Salesperson]],Data[[#This Row],[Salesperson]])</f>
        <v>Emily4</v>
      </c>
      <c r="G51" s="8"/>
    </row>
    <row r="52" spans="2:7" x14ac:dyDescent="0.2">
      <c r="B52" t="s">
        <v>11</v>
      </c>
      <c r="C52" s="2">
        <v>4517.84</v>
      </c>
      <c r="D52" t="s">
        <v>16</v>
      </c>
      <c r="E52" s="3">
        <v>42370</v>
      </c>
      <c r="F52" t="str">
        <f>Data[[#This Row],[Salesperson]]&amp;COUNTIF(INDEX(Data[Salesperson],1):Data[[#This Row],[Salesperson]],Data[[#This Row],[Salesperson]])</f>
        <v>Katherine5</v>
      </c>
      <c r="G52" s="8"/>
    </row>
    <row r="53" spans="2:7" x14ac:dyDescent="0.2">
      <c r="B53" t="s">
        <v>7</v>
      </c>
      <c r="C53" s="2">
        <v>2839.14</v>
      </c>
      <c r="D53" t="s">
        <v>16</v>
      </c>
      <c r="E53" s="3">
        <v>42491</v>
      </c>
      <c r="F53" t="str">
        <f>Data[[#This Row],[Salesperson]]&amp;COUNTIF(INDEX(Data[Salesperson],1):Data[[#This Row],[Salesperson]],Data[[#This Row],[Salesperson]])</f>
        <v>Georgie6</v>
      </c>
      <c r="G53" s="8"/>
    </row>
    <row r="54" spans="2:7" x14ac:dyDescent="0.2">
      <c r="B54" t="s">
        <v>1</v>
      </c>
      <c r="C54" s="2">
        <v>9858.58</v>
      </c>
      <c r="D54" t="s">
        <v>18</v>
      </c>
      <c r="E54" s="3">
        <v>42675</v>
      </c>
      <c r="F54" t="str">
        <f>Data[[#This Row],[Salesperson]]&amp;COUNTIF(INDEX(Data[Salesperson],1):Data[[#This Row],[Salesperson]],Data[[#This Row],[Salesperson]])</f>
        <v>Angie4</v>
      </c>
      <c r="G54" s="8"/>
    </row>
    <row r="55" spans="2:7" x14ac:dyDescent="0.2">
      <c r="B55" t="s">
        <v>6</v>
      </c>
      <c r="C55" s="2">
        <v>6564.29</v>
      </c>
      <c r="D55" t="s">
        <v>20</v>
      </c>
      <c r="E55" s="3">
        <v>42644</v>
      </c>
      <c r="F55" t="str">
        <f>Data[[#This Row],[Salesperson]]&amp;COUNTIF(INDEX(Data[Salesperson],1):Data[[#This Row],[Salesperson]],Data[[#This Row],[Salesperson]])</f>
        <v>Fatimah6</v>
      </c>
      <c r="G55" s="8"/>
    </row>
    <row r="56" spans="2:7" x14ac:dyDescent="0.2">
      <c r="B56" t="s">
        <v>1</v>
      </c>
      <c r="C56" s="2">
        <v>4201.7299999999996</v>
      </c>
      <c r="D56" t="s">
        <v>18</v>
      </c>
      <c r="E56" s="3">
        <v>42461</v>
      </c>
      <c r="F56" t="str">
        <f>Data[[#This Row],[Salesperson]]&amp;COUNTIF(INDEX(Data[Salesperson],1):Data[[#This Row],[Salesperson]],Data[[#This Row],[Salesperson]])</f>
        <v>Angie5</v>
      </c>
      <c r="G56" s="8"/>
    </row>
    <row r="57" spans="2:7" x14ac:dyDescent="0.2">
      <c r="B57" t="s">
        <v>9</v>
      </c>
      <c r="C57" s="2">
        <v>3486.06</v>
      </c>
      <c r="D57" t="s">
        <v>17</v>
      </c>
      <c r="E57" s="3">
        <v>42430</v>
      </c>
      <c r="F57" t="str">
        <f>Data[[#This Row],[Salesperson]]&amp;COUNTIF(INDEX(Data[Salesperson],1):Data[[#This Row],[Salesperson]],Data[[#This Row],[Salesperson]])</f>
        <v>Imogen5</v>
      </c>
      <c r="G57" s="8"/>
    </row>
    <row r="58" spans="2:7" x14ac:dyDescent="0.2">
      <c r="B58" t="s">
        <v>8</v>
      </c>
      <c r="C58" s="2">
        <v>7525.86</v>
      </c>
      <c r="D58" t="s">
        <v>16</v>
      </c>
      <c r="E58" s="3">
        <v>42522</v>
      </c>
      <c r="F58" t="str">
        <f>Data[[#This Row],[Salesperson]]&amp;COUNTIF(INDEX(Data[Salesperson],1):Data[[#This Row],[Salesperson]],Data[[#This Row],[Salesperson]])</f>
        <v>Hanna3</v>
      </c>
      <c r="G58" s="8"/>
    </row>
    <row r="59" spans="2:7" x14ac:dyDescent="0.2">
      <c r="B59" t="s">
        <v>9</v>
      </c>
      <c r="C59" s="2">
        <v>9647.7199999999993</v>
      </c>
      <c r="D59" t="s">
        <v>17</v>
      </c>
      <c r="E59" s="3">
        <v>42583</v>
      </c>
      <c r="F59" t="str">
        <f>Data[[#This Row],[Salesperson]]&amp;COUNTIF(INDEX(Data[Salesperson],1):Data[[#This Row],[Salesperson]],Data[[#This Row],[Salesperson]])</f>
        <v>Imogen6</v>
      </c>
      <c r="G59" s="8"/>
    </row>
    <row r="60" spans="2:7" x14ac:dyDescent="0.2">
      <c r="B60" t="s">
        <v>9</v>
      </c>
      <c r="C60" s="2">
        <v>9815.6299999999992</v>
      </c>
      <c r="D60" t="s">
        <v>18</v>
      </c>
      <c r="E60" s="3">
        <v>42461</v>
      </c>
      <c r="F60" t="str">
        <f>Data[[#This Row],[Salesperson]]&amp;COUNTIF(INDEX(Data[Salesperson],1):Data[[#This Row],[Salesperson]],Data[[#This Row],[Salesperson]])</f>
        <v>Imogen7</v>
      </c>
      <c r="G60" s="8"/>
    </row>
    <row r="61" spans="2:7" x14ac:dyDescent="0.2">
      <c r="B61" t="s">
        <v>5</v>
      </c>
      <c r="C61" s="2">
        <v>2702.91</v>
      </c>
      <c r="D61" t="s">
        <v>17</v>
      </c>
      <c r="E61" s="3">
        <v>42675</v>
      </c>
      <c r="F61" t="str">
        <f>Data[[#This Row],[Salesperson]]&amp;COUNTIF(INDEX(Data[Salesperson],1):Data[[#This Row],[Salesperson]],Data[[#This Row],[Salesperson]])</f>
        <v>Emily5</v>
      </c>
      <c r="G61" s="8"/>
    </row>
    <row r="62" spans="2:7" x14ac:dyDescent="0.2">
      <c r="B62" t="s">
        <v>7</v>
      </c>
      <c r="C62" s="2">
        <v>8099.16</v>
      </c>
      <c r="D62" t="s">
        <v>20</v>
      </c>
      <c r="E62" s="3">
        <v>42370</v>
      </c>
      <c r="F62" t="str">
        <f>Data[[#This Row],[Salesperson]]&amp;COUNTIF(INDEX(Data[Salesperson],1):Data[[#This Row],[Salesperson]],Data[[#This Row],[Salesperson]])</f>
        <v>Georgie7</v>
      </c>
      <c r="G62" s="8"/>
    </row>
    <row r="63" spans="2:7" x14ac:dyDescent="0.2">
      <c r="B63" t="s">
        <v>7</v>
      </c>
      <c r="C63" s="2">
        <v>7620.85</v>
      </c>
      <c r="D63" t="s">
        <v>17</v>
      </c>
      <c r="E63" s="3">
        <v>42522</v>
      </c>
      <c r="F63" t="str">
        <f>Data[[#This Row],[Salesperson]]&amp;COUNTIF(INDEX(Data[Salesperson],1):Data[[#This Row],[Salesperson]],Data[[#This Row],[Salesperson]])</f>
        <v>Georgie8</v>
      </c>
      <c r="G63" s="8"/>
    </row>
    <row r="64" spans="2:7" x14ac:dyDescent="0.2">
      <c r="B64" t="s">
        <v>10</v>
      </c>
      <c r="C64" s="2">
        <v>6841.36</v>
      </c>
      <c r="D64" t="s">
        <v>18</v>
      </c>
      <c r="E64" s="3">
        <v>42401</v>
      </c>
      <c r="F64" t="str">
        <f>Data[[#This Row],[Salesperson]]&amp;COUNTIF(INDEX(Data[Salesperson],1):Data[[#This Row],[Salesperson]],Data[[#This Row],[Salesperson]])</f>
        <v>Jack8</v>
      </c>
      <c r="G64" s="8"/>
    </row>
    <row r="65" spans="2:7" x14ac:dyDescent="0.2">
      <c r="B65" t="s">
        <v>6</v>
      </c>
      <c r="C65" s="2">
        <v>6670.79</v>
      </c>
      <c r="D65" t="s">
        <v>20</v>
      </c>
      <c r="E65" s="3">
        <v>42675</v>
      </c>
      <c r="F65" t="str">
        <f>Data[[#This Row],[Salesperson]]&amp;COUNTIF(INDEX(Data[Salesperson],1):Data[[#This Row],[Salesperson]],Data[[#This Row],[Salesperson]])</f>
        <v>Fatimah7</v>
      </c>
      <c r="G65" s="8"/>
    </row>
    <row r="66" spans="2:7" x14ac:dyDescent="0.2">
      <c r="B66" t="s">
        <v>5</v>
      </c>
      <c r="C66" s="2">
        <v>7789.4</v>
      </c>
      <c r="D66" t="s">
        <v>19</v>
      </c>
      <c r="E66" s="3">
        <v>42430</v>
      </c>
      <c r="F66" t="str">
        <f>Data[[#This Row],[Salesperson]]&amp;COUNTIF(INDEX(Data[Salesperson],1):Data[[#This Row],[Salesperson]],Data[[#This Row],[Salesperson]])</f>
        <v>Emily6</v>
      </c>
      <c r="G66" s="8"/>
    </row>
    <row r="67" spans="2:7" x14ac:dyDescent="0.2">
      <c r="B67" t="s">
        <v>11</v>
      </c>
      <c r="C67" s="2">
        <v>9308.19</v>
      </c>
      <c r="D67" t="s">
        <v>18</v>
      </c>
      <c r="E67" s="3">
        <v>42583</v>
      </c>
      <c r="F67" t="str">
        <f>Data[[#This Row],[Salesperson]]&amp;COUNTIF(INDEX(Data[Salesperson],1):Data[[#This Row],[Salesperson]],Data[[#This Row],[Salesperson]])</f>
        <v>Katherine6</v>
      </c>
      <c r="G67" s="8"/>
    </row>
    <row r="68" spans="2:7" x14ac:dyDescent="0.2">
      <c r="B68" t="s">
        <v>2</v>
      </c>
      <c r="C68" s="2">
        <v>7503.47</v>
      </c>
      <c r="D68" t="s">
        <v>16</v>
      </c>
      <c r="E68" s="3">
        <v>42705</v>
      </c>
      <c r="F68" t="str">
        <f>Data[[#This Row],[Salesperson]]&amp;COUNTIF(INDEX(Data[Salesperson],1):Data[[#This Row],[Salesperson]],Data[[#This Row],[Salesperson]])</f>
        <v>Brad7</v>
      </c>
      <c r="G68" s="8"/>
    </row>
    <row r="69" spans="2:7" x14ac:dyDescent="0.2">
      <c r="B69" t="s">
        <v>1</v>
      </c>
      <c r="C69" s="2">
        <v>3787.59</v>
      </c>
      <c r="D69" t="s">
        <v>19</v>
      </c>
      <c r="E69" s="3">
        <v>42461</v>
      </c>
      <c r="F69" t="str">
        <f>Data[[#This Row],[Salesperson]]&amp;COUNTIF(INDEX(Data[Salesperson],1):Data[[#This Row],[Salesperson]],Data[[#This Row],[Salesperson]])</f>
        <v>Angie6</v>
      </c>
      <c r="G69" s="8"/>
    </row>
    <row r="70" spans="2:7" x14ac:dyDescent="0.2">
      <c r="B70" t="s">
        <v>3</v>
      </c>
      <c r="C70" s="2">
        <v>4786.21</v>
      </c>
      <c r="D70" t="s">
        <v>20</v>
      </c>
      <c r="E70" s="3">
        <v>42370</v>
      </c>
      <c r="F70" t="str">
        <f>Data[[#This Row],[Salesperson]]&amp;COUNTIF(INDEX(Data[Salesperson],1):Data[[#This Row],[Salesperson]],Data[[#This Row],[Salesperson]])</f>
        <v>Carl2</v>
      </c>
      <c r="G70" s="8"/>
    </row>
    <row r="71" spans="2:7" x14ac:dyDescent="0.2">
      <c r="B71" t="s">
        <v>9</v>
      </c>
      <c r="C71" s="2">
        <v>5131.33</v>
      </c>
      <c r="D71" t="s">
        <v>20</v>
      </c>
      <c r="E71" s="3">
        <v>42583</v>
      </c>
      <c r="F71" t="str">
        <f>Data[[#This Row],[Salesperson]]&amp;COUNTIF(INDEX(Data[Salesperson],1):Data[[#This Row],[Salesperson]],Data[[#This Row],[Salesperson]])</f>
        <v>Imogen8</v>
      </c>
      <c r="G71" s="8"/>
    </row>
    <row r="72" spans="2:7" x14ac:dyDescent="0.2">
      <c r="B72" t="s">
        <v>11</v>
      </c>
      <c r="C72" s="2">
        <v>5329.86</v>
      </c>
      <c r="D72" t="s">
        <v>17</v>
      </c>
      <c r="E72" s="3">
        <v>42430</v>
      </c>
      <c r="F72" t="str">
        <f>Data[[#This Row],[Salesperson]]&amp;COUNTIF(INDEX(Data[Salesperson],1):Data[[#This Row],[Salesperson]],Data[[#This Row],[Salesperson]])</f>
        <v>Katherine7</v>
      </c>
      <c r="G72" s="8"/>
    </row>
    <row r="73" spans="2:7" x14ac:dyDescent="0.2">
      <c r="B73" t="s">
        <v>13</v>
      </c>
      <c r="C73" s="2">
        <v>7832.11</v>
      </c>
      <c r="D73" t="s">
        <v>17</v>
      </c>
      <c r="E73" s="3">
        <v>42552</v>
      </c>
      <c r="F73" t="str">
        <f>Data[[#This Row],[Salesperson]]&amp;COUNTIF(INDEX(Data[Salesperson],1):Data[[#This Row],[Salesperson]],Data[[#This Row],[Salesperson]])</f>
        <v>Magnolia5</v>
      </c>
      <c r="G73" s="8"/>
    </row>
    <row r="74" spans="2:7" x14ac:dyDescent="0.2">
      <c r="B74" t="s">
        <v>13</v>
      </c>
      <c r="C74" s="2">
        <v>5952.56</v>
      </c>
      <c r="D74" t="s">
        <v>19</v>
      </c>
      <c r="E74" s="3">
        <v>42583</v>
      </c>
      <c r="F74" t="str">
        <f>Data[[#This Row],[Salesperson]]&amp;COUNTIF(INDEX(Data[Salesperson],1):Data[[#This Row],[Salesperson]],Data[[#This Row],[Salesperson]])</f>
        <v>Magnolia6</v>
      </c>
      <c r="G74" s="8"/>
    </row>
    <row r="75" spans="2:7" x14ac:dyDescent="0.2">
      <c r="B75" t="s">
        <v>3</v>
      </c>
      <c r="C75" s="2">
        <v>2686.26</v>
      </c>
      <c r="D75" t="s">
        <v>17</v>
      </c>
      <c r="E75" s="3">
        <v>42491</v>
      </c>
      <c r="F75" t="str">
        <f>Data[[#This Row],[Salesperson]]&amp;COUNTIF(INDEX(Data[Salesperson],1):Data[[#This Row],[Salesperson]],Data[[#This Row],[Salesperson]])</f>
        <v>Carl3</v>
      </c>
      <c r="G75" s="8"/>
    </row>
    <row r="76" spans="2:7" x14ac:dyDescent="0.2">
      <c r="B76" t="s">
        <v>12</v>
      </c>
      <c r="C76" s="2">
        <v>9561.2999999999993</v>
      </c>
      <c r="D76" t="s">
        <v>20</v>
      </c>
      <c r="E76" s="3">
        <v>42675</v>
      </c>
      <c r="F76" t="str">
        <f>Data[[#This Row],[Salesperson]]&amp;COUNTIF(INDEX(Data[Salesperson],1):Data[[#This Row],[Salesperson]],Data[[#This Row],[Salesperson]])</f>
        <v>Lucy4</v>
      </c>
      <c r="G76" s="8"/>
    </row>
    <row r="77" spans="2:7" x14ac:dyDescent="0.2">
      <c r="B77" t="s">
        <v>4</v>
      </c>
      <c r="C77" s="2">
        <v>3232.78</v>
      </c>
      <c r="D77" t="s">
        <v>19</v>
      </c>
      <c r="E77" s="3">
        <v>42491</v>
      </c>
      <c r="F77" t="str">
        <f>Data[[#This Row],[Salesperson]]&amp;COUNTIF(INDEX(Data[Salesperson],1):Data[[#This Row],[Salesperson]],Data[[#This Row],[Salesperson]])</f>
        <v>Desmond2</v>
      </c>
      <c r="G77" s="8"/>
    </row>
    <row r="78" spans="2:7" x14ac:dyDescent="0.2">
      <c r="B78" t="s">
        <v>7</v>
      </c>
      <c r="C78" s="2">
        <v>2754.2</v>
      </c>
      <c r="D78" t="s">
        <v>19</v>
      </c>
      <c r="E78" s="3">
        <v>42461</v>
      </c>
      <c r="F78" t="str">
        <f>Data[[#This Row],[Salesperson]]&amp;COUNTIF(INDEX(Data[Salesperson],1):Data[[#This Row],[Salesperson]],Data[[#This Row],[Salesperson]])</f>
        <v>Georgie9</v>
      </c>
      <c r="G78" s="8"/>
    </row>
    <row r="79" spans="2:7" x14ac:dyDescent="0.2">
      <c r="B79" t="s">
        <v>1</v>
      </c>
      <c r="C79" s="2">
        <v>7747.21</v>
      </c>
      <c r="D79" t="s">
        <v>17</v>
      </c>
      <c r="E79" s="3">
        <v>42491</v>
      </c>
      <c r="F79" t="str">
        <f>Data[[#This Row],[Salesperson]]&amp;COUNTIF(INDEX(Data[Salesperson],1):Data[[#This Row],[Salesperson]],Data[[#This Row],[Salesperson]])</f>
        <v>Angie7</v>
      </c>
      <c r="G79" s="8"/>
    </row>
    <row r="80" spans="2:7" x14ac:dyDescent="0.2">
      <c r="B80" t="s">
        <v>13</v>
      </c>
      <c r="C80" s="2">
        <v>5511.21</v>
      </c>
      <c r="D80" t="s">
        <v>18</v>
      </c>
      <c r="E80" s="3">
        <v>42401</v>
      </c>
      <c r="F80" t="str">
        <f>Data[[#This Row],[Salesperson]]&amp;COUNTIF(INDEX(Data[Salesperson],1):Data[[#This Row],[Salesperson]],Data[[#This Row],[Salesperson]])</f>
        <v>Magnolia7</v>
      </c>
      <c r="G80" s="8"/>
    </row>
    <row r="81" spans="2:7" x14ac:dyDescent="0.2">
      <c r="B81" t="s">
        <v>13</v>
      </c>
      <c r="C81" s="2">
        <v>4690.99</v>
      </c>
      <c r="D81" t="s">
        <v>19</v>
      </c>
      <c r="E81" s="3">
        <v>42430</v>
      </c>
      <c r="F81" t="str">
        <f>Data[[#This Row],[Salesperson]]&amp;COUNTIF(INDEX(Data[Salesperson],1):Data[[#This Row],[Salesperson]],Data[[#This Row],[Salesperson]])</f>
        <v>Magnolia8</v>
      </c>
      <c r="G81" s="8"/>
    </row>
    <row r="82" spans="2:7" x14ac:dyDescent="0.2">
      <c r="B82" t="s">
        <v>8</v>
      </c>
      <c r="C82" s="2">
        <v>2215.08</v>
      </c>
      <c r="D82" t="s">
        <v>20</v>
      </c>
      <c r="E82" s="3">
        <v>42522</v>
      </c>
      <c r="F82" t="str">
        <f>Data[[#This Row],[Salesperson]]&amp;COUNTIF(INDEX(Data[Salesperson],1):Data[[#This Row],[Salesperson]],Data[[#This Row],[Salesperson]])</f>
        <v>Hanna4</v>
      </c>
      <c r="G82" s="8"/>
    </row>
    <row r="83" spans="2:7" x14ac:dyDescent="0.2">
      <c r="B83" t="s">
        <v>13</v>
      </c>
      <c r="C83" s="2">
        <v>8593.4500000000007</v>
      </c>
      <c r="D83" t="s">
        <v>16</v>
      </c>
      <c r="E83" s="3">
        <v>42675</v>
      </c>
      <c r="F83" t="str">
        <f>Data[[#This Row],[Salesperson]]&amp;COUNTIF(INDEX(Data[Salesperson],1):Data[[#This Row],[Salesperson]],Data[[#This Row],[Salesperson]])</f>
        <v>Magnolia9</v>
      </c>
      <c r="G83" s="8"/>
    </row>
    <row r="84" spans="2:7" x14ac:dyDescent="0.2">
      <c r="B84" t="s">
        <v>9</v>
      </c>
      <c r="C84" s="2">
        <v>4989.91</v>
      </c>
      <c r="D84" t="s">
        <v>17</v>
      </c>
      <c r="E84" s="3">
        <v>42675</v>
      </c>
      <c r="F84" t="str">
        <f>Data[[#This Row],[Salesperson]]&amp;COUNTIF(INDEX(Data[Salesperson],1):Data[[#This Row],[Salesperson]],Data[[#This Row],[Salesperson]])</f>
        <v>Imogen9</v>
      </c>
      <c r="G84" s="8"/>
    </row>
    <row r="85" spans="2:7" x14ac:dyDescent="0.2">
      <c r="B85" t="s">
        <v>5</v>
      </c>
      <c r="C85" s="2">
        <v>2176.9299999999998</v>
      </c>
      <c r="D85" t="s">
        <v>18</v>
      </c>
      <c r="E85" s="3">
        <v>42401</v>
      </c>
      <c r="F85" t="str">
        <f>Data[[#This Row],[Salesperson]]&amp;COUNTIF(INDEX(Data[Salesperson],1):Data[[#This Row],[Salesperson]],Data[[#This Row],[Salesperson]])</f>
        <v>Emily7</v>
      </c>
      <c r="G85" s="8"/>
    </row>
    <row r="86" spans="2:7" x14ac:dyDescent="0.2">
      <c r="B86" t="s">
        <v>8</v>
      </c>
      <c r="C86" s="2">
        <v>1207.17</v>
      </c>
      <c r="D86" t="s">
        <v>16</v>
      </c>
      <c r="E86" s="3">
        <v>42491</v>
      </c>
      <c r="F86" t="str">
        <f>Data[[#This Row],[Salesperson]]&amp;COUNTIF(INDEX(Data[Salesperson],1):Data[[#This Row],[Salesperson]],Data[[#This Row],[Salesperson]])</f>
        <v>Hanna5</v>
      </c>
      <c r="G86" s="8"/>
    </row>
    <row r="87" spans="2:7" x14ac:dyDescent="0.2">
      <c r="B87" t="s">
        <v>9</v>
      </c>
      <c r="C87" s="2">
        <v>3082.12</v>
      </c>
      <c r="D87" t="s">
        <v>20</v>
      </c>
      <c r="E87" s="3">
        <v>42675</v>
      </c>
      <c r="F87" t="str">
        <f>Data[[#This Row],[Salesperson]]&amp;COUNTIF(INDEX(Data[Salesperson],1):Data[[#This Row],[Salesperson]],Data[[#This Row],[Salesperson]])</f>
        <v>Imogen10</v>
      </c>
      <c r="G87" s="8"/>
    </row>
    <row r="88" spans="2:7" x14ac:dyDescent="0.2">
      <c r="B88" t="s">
        <v>8</v>
      </c>
      <c r="C88" s="2">
        <v>7582.39</v>
      </c>
      <c r="D88" t="s">
        <v>18</v>
      </c>
      <c r="E88" s="3">
        <v>42583</v>
      </c>
      <c r="F88" t="str">
        <f>Data[[#This Row],[Salesperson]]&amp;COUNTIF(INDEX(Data[Salesperson],1):Data[[#This Row],[Salesperson]],Data[[#This Row],[Salesperson]])</f>
        <v>Hanna6</v>
      </c>
      <c r="G88" s="8"/>
    </row>
    <row r="89" spans="2:7" x14ac:dyDescent="0.2">
      <c r="B89" t="s">
        <v>3</v>
      </c>
      <c r="C89" s="2">
        <v>7794.6</v>
      </c>
      <c r="D89" t="s">
        <v>20</v>
      </c>
      <c r="E89" s="3">
        <v>42644</v>
      </c>
      <c r="F89" t="str">
        <f>Data[[#This Row],[Salesperson]]&amp;COUNTIF(INDEX(Data[Salesperson],1):Data[[#This Row],[Salesperson]],Data[[#This Row],[Salesperson]])</f>
        <v>Carl4</v>
      </c>
      <c r="G89" s="8"/>
    </row>
    <row r="90" spans="2:7" x14ac:dyDescent="0.2">
      <c r="B90" t="s">
        <v>3</v>
      </c>
      <c r="C90" s="2">
        <v>3026.08</v>
      </c>
      <c r="D90" t="s">
        <v>19</v>
      </c>
      <c r="E90" s="3">
        <v>42583</v>
      </c>
      <c r="F90" t="str">
        <f>Data[[#This Row],[Salesperson]]&amp;COUNTIF(INDEX(Data[Salesperson],1):Data[[#This Row],[Salesperson]],Data[[#This Row],[Salesperson]])</f>
        <v>Carl5</v>
      </c>
      <c r="G90" s="8"/>
    </row>
    <row r="91" spans="2:7" x14ac:dyDescent="0.2">
      <c r="B91" t="s">
        <v>12</v>
      </c>
      <c r="C91" s="2">
        <v>1435.08</v>
      </c>
      <c r="D91" t="s">
        <v>16</v>
      </c>
      <c r="E91" s="3">
        <v>42401</v>
      </c>
      <c r="F91" t="str">
        <f>Data[[#This Row],[Salesperson]]&amp;COUNTIF(INDEX(Data[Salesperson],1):Data[[#This Row],[Salesperson]],Data[[#This Row],[Salesperson]])</f>
        <v>Lucy5</v>
      </c>
      <c r="G91" s="8"/>
    </row>
    <row r="92" spans="2:7" x14ac:dyDescent="0.2">
      <c r="B92" t="s">
        <v>10</v>
      </c>
      <c r="C92" s="2">
        <v>1741.6</v>
      </c>
      <c r="D92" t="s">
        <v>20</v>
      </c>
      <c r="E92" s="3">
        <v>42583</v>
      </c>
      <c r="F92" t="str">
        <f>Data[[#This Row],[Salesperson]]&amp;COUNTIF(INDEX(Data[Salesperson],1):Data[[#This Row],[Salesperson]],Data[[#This Row],[Salesperson]])</f>
        <v>Jack9</v>
      </c>
      <c r="G92" s="8"/>
    </row>
    <row r="93" spans="2:7" x14ac:dyDescent="0.2">
      <c r="B93" t="s">
        <v>10</v>
      </c>
      <c r="C93" s="2">
        <v>8423.82</v>
      </c>
      <c r="D93" t="s">
        <v>16</v>
      </c>
      <c r="E93" s="3">
        <v>42522</v>
      </c>
      <c r="F93" t="str">
        <f>Data[[#This Row],[Salesperson]]&amp;COUNTIF(INDEX(Data[Salesperson],1):Data[[#This Row],[Salesperson]],Data[[#This Row],[Salesperson]])</f>
        <v>Jack10</v>
      </c>
      <c r="G93" s="8"/>
    </row>
    <row r="94" spans="2:7" x14ac:dyDescent="0.2">
      <c r="B94" t="s">
        <v>8</v>
      </c>
      <c r="C94" s="2">
        <v>5934.03</v>
      </c>
      <c r="D94" t="s">
        <v>19</v>
      </c>
      <c r="E94" s="3">
        <v>42522</v>
      </c>
      <c r="F94" t="str">
        <f>Data[[#This Row],[Salesperson]]&amp;COUNTIF(INDEX(Data[Salesperson],1):Data[[#This Row],[Salesperson]],Data[[#This Row],[Salesperson]])</f>
        <v>Hanna7</v>
      </c>
      <c r="G94" s="8"/>
    </row>
    <row r="95" spans="2:7" x14ac:dyDescent="0.2">
      <c r="B95" t="s">
        <v>11</v>
      </c>
      <c r="C95" s="2">
        <v>4610.34</v>
      </c>
      <c r="D95" t="s">
        <v>17</v>
      </c>
      <c r="E95" s="3">
        <v>42430</v>
      </c>
      <c r="F95" t="str">
        <f>Data[[#This Row],[Salesperson]]&amp;COUNTIF(INDEX(Data[Salesperson],1):Data[[#This Row],[Salesperson]],Data[[#This Row],[Salesperson]])</f>
        <v>Katherine8</v>
      </c>
      <c r="G95" s="8"/>
    </row>
    <row r="96" spans="2:7" x14ac:dyDescent="0.2">
      <c r="B96" t="s">
        <v>5</v>
      </c>
      <c r="C96" s="2">
        <v>2394.39</v>
      </c>
      <c r="D96" t="s">
        <v>18</v>
      </c>
      <c r="E96" s="3">
        <v>42675</v>
      </c>
      <c r="F96" t="str">
        <f>Data[[#This Row],[Salesperson]]&amp;COUNTIF(INDEX(Data[Salesperson],1):Data[[#This Row],[Salesperson]],Data[[#This Row],[Salesperson]])</f>
        <v>Emily8</v>
      </c>
      <c r="G96" s="8"/>
    </row>
    <row r="97" spans="2:7" x14ac:dyDescent="0.2">
      <c r="B97" t="s">
        <v>11</v>
      </c>
      <c r="C97" s="2">
        <v>4284.1000000000004</v>
      </c>
      <c r="D97" t="s">
        <v>17</v>
      </c>
      <c r="E97" s="3">
        <v>42430</v>
      </c>
      <c r="F97" t="str">
        <f>Data[[#This Row],[Salesperson]]&amp;COUNTIF(INDEX(Data[Salesperson],1):Data[[#This Row],[Salesperson]],Data[[#This Row],[Salesperson]])</f>
        <v>Katherine9</v>
      </c>
      <c r="G97" s="8"/>
    </row>
    <row r="98" spans="2:7" x14ac:dyDescent="0.2">
      <c r="B98" t="s">
        <v>4</v>
      </c>
      <c r="C98" s="2">
        <v>5831.9</v>
      </c>
      <c r="D98" t="s">
        <v>16</v>
      </c>
      <c r="E98" s="3">
        <v>42705</v>
      </c>
      <c r="F98" t="str">
        <f>Data[[#This Row],[Salesperson]]&amp;COUNTIF(INDEX(Data[Salesperson],1):Data[[#This Row],[Salesperson]],Data[[#This Row],[Salesperson]])</f>
        <v>Desmond3</v>
      </c>
      <c r="G98" s="8"/>
    </row>
    <row r="99" spans="2:7" x14ac:dyDescent="0.2">
      <c r="B99" t="s">
        <v>12</v>
      </c>
      <c r="C99" s="2">
        <v>6648.71</v>
      </c>
      <c r="D99" t="s">
        <v>17</v>
      </c>
      <c r="E99" s="3">
        <v>42644</v>
      </c>
      <c r="F99" t="str">
        <f>Data[[#This Row],[Salesperson]]&amp;COUNTIF(INDEX(Data[Salesperson],1):Data[[#This Row],[Salesperson]],Data[[#This Row],[Salesperson]])</f>
        <v>Lucy6</v>
      </c>
      <c r="G99" s="8"/>
    </row>
    <row r="100" spans="2:7" x14ac:dyDescent="0.2">
      <c r="B100" t="s">
        <v>7</v>
      </c>
      <c r="C100" s="2">
        <v>6999.73</v>
      </c>
      <c r="D100" t="s">
        <v>17</v>
      </c>
      <c r="E100" s="3">
        <v>42461</v>
      </c>
      <c r="F100" t="str">
        <f>Data[[#This Row],[Salesperson]]&amp;COUNTIF(INDEX(Data[Salesperson],1):Data[[#This Row],[Salesperson]],Data[[#This Row],[Salesperson]])</f>
        <v>Georgie10</v>
      </c>
      <c r="G100" s="8"/>
    </row>
    <row r="101" spans="2:7" x14ac:dyDescent="0.2">
      <c r="B101" t="s">
        <v>13</v>
      </c>
      <c r="C101" s="2">
        <v>1800.7</v>
      </c>
      <c r="D101" t="s">
        <v>16</v>
      </c>
      <c r="E101" s="3">
        <v>42614</v>
      </c>
      <c r="F101" t="str">
        <f>Data[[#This Row],[Salesperson]]&amp;COUNTIF(INDEX(Data[Salesperson],1):Data[[#This Row],[Salesperson]],Data[[#This Row],[Salesperson]])</f>
        <v>Magnolia10</v>
      </c>
      <c r="G101" s="8"/>
    </row>
    <row r="102" spans="2:7" x14ac:dyDescent="0.2">
      <c r="B102" t="s">
        <v>7</v>
      </c>
      <c r="C102" s="2">
        <v>9030.36</v>
      </c>
      <c r="D102" t="s">
        <v>16</v>
      </c>
      <c r="E102" s="3">
        <v>42644</v>
      </c>
      <c r="F102" t="str">
        <f>Data[[#This Row],[Salesperson]]&amp;COUNTIF(INDEX(Data[Salesperson],1):Data[[#This Row],[Salesperson]],Data[[#This Row],[Salesperson]])</f>
        <v>Georgie11</v>
      </c>
      <c r="G102" s="8"/>
    </row>
  </sheetData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506A5FC-95B5-443A-9295-59B912D00975}">
          <x14:formula1>
            <xm:f>Dropdown!$A$1:$A$13</xm:f>
          </x14:formula1>
          <xm:sqref>H17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4AEB8-98CA-45F4-9BDF-89E3A40C848E}">
  <dimension ref="A1:R101"/>
  <sheetViews>
    <sheetView workbookViewId="0">
      <selection activeCell="F2" sqref="F2"/>
    </sheetView>
  </sheetViews>
  <sheetFormatPr defaultRowHeight="14.25" x14ac:dyDescent="0.2"/>
  <cols>
    <col min="1" max="2" width="13.75" bestFit="1" customWidth="1"/>
    <col min="3" max="3" width="15" bestFit="1" customWidth="1"/>
    <col min="4" max="4" width="8.25" bestFit="1" customWidth="1"/>
    <col min="5" max="5" width="8.75" style="6"/>
    <col min="6" max="6" width="11.75" bestFit="1" customWidth="1"/>
    <col min="7" max="7" width="15" bestFit="1" customWidth="1"/>
    <col min="8" max="18" width="8.875" bestFit="1" customWidth="1"/>
  </cols>
  <sheetData>
    <row r="1" spans="1:18" ht="15" x14ac:dyDescent="0.25">
      <c r="A1" s="1" t="s">
        <v>0</v>
      </c>
      <c r="B1" s="1" t="s">
        <v>14</v>
      </c>
      <c r="C1" s="1" t="s">
        <v>15</v>
      </c>
      <c r="D1" s="1" t="s">
        <v>21</v>
      </c>
      <c r="E1" s="8"/>
      <c r="F1" t="str" cm="1">
        <f t="array" ref="F1:R1">TRANSPOSE(_xlfn._xlws.SORT(_xlfn.UNIQUE(Data2[Salesperson])))</f>
        <v>Angie</v>
      </c>
      <c r="G1" t="str">
        <v>Brad</v>
      </c>
      <c r="H1" t="str">
        <v>Carl</v>
      </c>
      <c r="I1" t="str">
        <v>Desmond</v>
      </c>
      <c r="J1" t="str">
        <v>Emily</v>
      </c>
      <c r="K1" t="str">
        <v>Fatimah</v>
      </c>
      <c r="L1" t="str">
        <v>Georgie</v>
      </c>
      <c r="M1" t="str">
        <v>Hanna</v>
      </c>
      <c r="N1" t="str">
        <v>Imogen</v>
      </c>
      <c r="O1" t="str">
        <v>Jack</v>
      </c>
      <c r="P1" t="str">
        <v>Katherine</v>
      </c>
      <c r="Q1" t="str">
        <v>Lucy</v>
      </c>
      <c r="R1" t="str">
        <v>Magnolia</v>
      </c>
    </row>
    <row r="2" spans="1:18" x14ac:dyDescent="0.2">
      <c r="A2" t="s">
        <v>9</v>
      </c>
      <c r="B2" s="2">
        <v>4827.71</v>
      </c>
      <c r="C2" t="s">
        <v>16</v>
      </c>
      <c r="D2" s="3">
        <v>42430</v>
      </c>
      <c r="E2" s="8"/>
      <c r="F2" s="7" cm="1">
        <f t="array" ref="F2:F8">_xlfn._xlws.FILTER(Data2[Sale amount],Data2[Salesperson]=F1)</f>
        <v>3398.81</v>
      </c>
      <c r="G2" s="7" cm="1">
        <f t="array" ref="G2:G8">_xlfn._xlws.FILTER(Data2[Sale amount],Data2[Salesperson]=G1)</f>
        <v>9444.7800000000007</v>
      </c>
      <c r="H2" s="7" cm="1">
        <f t="array" ref="H2:H6">_xlfn._xlws.FILTER(Data2[Sale amount],Data2[Salesperson]=H1)</f>
        <v>9551.48</v>
      </c>
      <c r="I2" s="7" cm="1">
        <f t="array" ref="I2:I4">_xlfn._xlws.FILTER(Data2[Sale amount],Data2[Salesperson]=I1)</f>
        <v>1364.29</v>
      </c>
      <c r="J2" s="7" cm="1">
        <f t="array" ref="J2:J9">_xlfn._xlws.FILTER(Data2[Sale amount],Data2[Salesperson]=J1)</f>
        <v>9655.31</v>
      </c>
      <c r="K2" s="7" cm="1">
        <f t="array" ref="K2:K8">_xlfn._xlws.FILTER(Data2[Sale amount],Data2[Salesperson]=K1)</f>
        <v>7801.66</v>
      </c>
      <c r="L2" s="7" cm="1">
        <f t="array" ref="L2:L12">_xlfn._xlws.FILTER(Data2[Sale amount],Data2[Salesperson]=L1)</f>
        <v>7560.74</v>
      </c>
      <c r="M2" s="7" cm="1">
        <f t="array" ref="M2:M8">_xlfn._xlws.FILTER(Data2[Sale amount],Data2[Salesperson]=M1)</f>
        <v>2561.81</v>
      </c>
      <c r="N2" s="7" cm="1">
        <f t="array" ref="N2:N11">_xlfn._xlws.FILTER(Data2[Sale amount],Data2[Salesperson]=N1)</f>
        <v>4827.71</v>
      </c>
      <c r="O2" s="7" cm="1">
        <f t="array" ref="O2:O11">_xlfn._xlws.FILTER(Data2[Sale amount],Data2[Salesperson]=O1)</f>
        <v>5787.18</v>
      </c>
      <c r="P2" s="7" cm="1">
        <f t="array" ref="P2:P10">_xlfn._xlws.FILTER(Data2[Sale amount],Data2[Salesperson]=P1)</f>
        <v>1964.66</v>
      </c>
      <c r="Q2" s="7" cm="1">
        <f t="array" ref="Q2:Q7">_xlfn._xlws.FILTER(Data2[Sale amount],Data2[Salesperson]=Q1)</f>
        <v>9421.0499999999993</v>
      </c>
      <c r="R2" s="7" cm="1">
        <f t="array" ref="R2:R11">_xlfn._xlws.FILTER(Data2[Sale amount],Data2[Salesperson]=R1)</f>
        <v>2795.97</v>
      </c>
    </row>
    <row r="3" spans="1:18" x14ac:dyDescent="0.2">
      <c r="A3" t="s">
        <v>5</v>
      </c>
      <c r="B3" s="2">
        <v>9655.31</v>
      </c>
      <c r="C3" t="s">
        <v>20</v>
      </c>
      <c r="D3" s="3">
        <v>42370</v>
      </c>
      <c r="E3" s="8"/>
      <c r="F3" s="7">
        <v>3039.7</v>
      </c>
      <c r="G3" s="7">
        <v>9712.2999999999993</v>
      </c>
      <c r="H3" s="7">
        <v>4786.21</v>
      </c>
      <c r="I3" s="7">
        <v>3232.78</v>
      </c>
      <c r="J3" s="7">
        <v>7817.72</v>
      </c>
      <c r="K3" s="7">
        <v>6530.98</v>
      </c>
      <c r="L3" s="7">
        <v>6642.22</v>
      </c>
      <c r="M3" s="7">
        <v>7385.26</v>
      </c>
      <c r="N3" s="7">
        <v>9720.5300000000007</v>
      </c>
      <c r="O3" s="7">
        <v>7530.37</v>
      </c>
      <c r="P3" s="7">
        <v>6861.77</v>
      </c>
      <c r="Q3" s="7">
        <v>4015.62</v>
      </c>
      <c r="R3" s="7">
        <v>3774.6</v>
      </c>
    </row>
    <row r="4" spans="1:18" x14ac:dyDescent="0.2">
      <c r="A4" t="s">
        <v>10</v>
      </c>
      <c r="B4" s="2">
        <v>5787.18</v>
      </c>
      <c r="C4" t="s">
        <v>16</v>
      </c>
      <c r="D4" s="3">
        <v>42583</v>
      </c>
      <c r="E4" s="8"/>
      <c r="F4" s="7">
        <v>9917.74</v>
      </c>
      <c r="G4" s="7">
        <v>6839.88</v>
      </c>
      <c r="H4" s="7">
        <v>2686.26</v>
      </c>
      <c r="I4" s="7">
        <v>5831.9</v>
      </c>
      <c r="J4" s="7">
        <v>7073.81</v>
      </c>
      <c r="K4" s="7">
        <v>1912.53</v>
      </c>
      <c r="L4" s="7">
        <v>3999.36</v>
      </c>
      <c r="M4" s="7">
        <v>7525.86</v>
      </c>
      <c r="N4" s="7">
        <v>5293.15</v>
      </c>
      <c r="O4" s="7">
        <v>9524.26</v>
      </c>
      <c r="P4" s="7">
        <v>9794.0499999999993</v>
      </c>
      <c r="Q4" s="7">
        <v>6293.67</v>
      </c>
      <c r="R4" s="7">
        <v>7439.1</v>
      </c>
    </row>
    <row r="5" spans="1:18" x14ac:dyDescent="0.2">
      <c r="A5" t="s">
        <v>13</v>
      </c>
      <c r="B5" s="2">
        <v>2795.97</v>
      </c>
      <c r="C5" t="s">
        <v>19</v>
      </c>
      <c r="D5" s="3">
        <v>42705</v>
      </c>
      <c r="E5" s="8"/>
      <c r="F5" s="7">
        <v>9858.58</v>
      </c>
      <c r="G5" s="7">
        <v>9561.59</v>
      </c>
      <c r="H5" s="7">
        <v>7794.6</v>
      </c>
      <c r="I5" s="7"/>
      <c r="J5" s="7">
        <v>9857.69</v>
      </c>
      <c r="K5" s="7">
        <v>1301.81</v>
      </c>
      <c r="L5" s="7">
        <v>5538.35</v>
      </c>
      <c r="M5" s="7">
        <v>2215.08</v>
      </c>
      <c r="N5" s="7">
        <v>6616.68</v>
      </c>
      <c r="O5" s="7">
        <v>5378.5</v>
      </c>
      <c r="P5" s="7">
        <v>5421.04</v>
      </c>
      <c r="Q5" s="7">
        <v>9561.2999999999993</v>
      </c>
      <c r="R5" s="7">
        <v>2235.36</v>
      </c>
    </row>
    <row r="6" spans="1:18" x14ac:dyDescent="0.2">
      <c r="A6" t="s">
        <v>5</v>
      </c>
      <c r="B6" s="2">
        <v>7817.72</v>
      </c>
      <c r="C6" t="s">
        <v>17</v>
      </c>
      <c r="D6" s="3">
        <v>42644</v>
      </c>
      <c r="E6" s="8"/>
      <c r="F6" s="7">
        <v>4201.7299999999996</v>
      </c>
      <c r="G6" s="7">
        <v>7828.89</v>
      </c>
      <c r="H6" s="7">
        <v>3026.08</v>
      </c>
      <c r="I6" s="7"/>
      <c r="J6" s="7">
        <v>2702.91</v>
      </c>
      <c r="K6" s="7">
        <v>7933.13</v>
      </c>
      <c r="L6" s="7">
        <v>2191.19</v>
      </c>
      <c r="M6" s="7">
        <v>1207.17</v>
      </c>
      <c r="N6" s="7">
        <v>3486.06</v>
      </c>
      <c r="O6" s="7">
        <v>4565.03</v>
      </c>
      <c r="P6" s="7">
        <v>4517.84</v>
      </c>
      <c r="Q6" s="7">
        <v>1435.08</v>
      </c>
      <c r="R6" s="7">
        <v>7832.11</v>
      </c>
    </row>
    <row r="7" spans="1:18" x14ac:dyDescent="0.2">
      <c r="A7" t="s">
        <v>7</v>
      </c>
      <c r="B7" s="2">
        <v>7560.74</v>
      </c>
      <c r="C7" t="s">
        <v>18</v>
      </c>
      <c r="D7" s="3">
        <v>42370</v>
      </c>
      <c r="E7" s="8"/>
      <c r="F7" s="7">
        <v>3787.59</v>
      </c>
      <c r="G7" s="7">
        <v>7032.6</v>
      </c>
      <c r="H7" s="7"/>
      <c r="I7" s="7"/>
      <c r="J7" s="7">
        <v>7789.4</v>
      </c>
      <c r="K7" s="7">
        <v>6564.29</v>
      </c>
      <c r="L7" s="7">
        <v>2839.14</v>
      </c>
      <c r="M7" s="7">
        <v>7582.39</v>
      </c>
      <c r="N7" s="7">
        <v>9647.7199999999993</v>
      </c>
      <c r="O7" s="7">
        <v>1676.32</v>
      </c>
      <c r="P7" s="7">
        <v>9308.19</v>
      </c>
      <c r="Q7" s="7">
        <v>6648.71</v>
      </c>
      <c r="R7" s="7">
        <v>5952.56</v>
      </c>
    </row>
    <row r="8" spans="1:18" x14ac:dyDescent="0.2">
      <c r="A8" t="s">
        <v>5</v>
      </c>
      <c r="B8" s="2">
        <v>7073.81</v>
      </c>
      <c r="C8" t="s">
        <v>17</v>
      </c>
      <c r="D8" s="3">
        <v>42614</v>
      </c>
      <c r="E8" s="8"/>
      <c r="F8" s="7">
        <v>7747.21</v>
      </c>
      <c r="G8" s="7">
        <v>7503.47</v>
      </c>
      <c r="H8" s="7"/>
      <c r="I8" s="7"/>
      <c r="J8" s="7">
        <v>2176.9299999999998</v>
      </c>
      <c r="K8" s="7">
        <v>6670.79</v>
      </c>
      <c r="L8" s="7">
        <v>8099.16</v>
      </c>
      <c r="M8" s="7">
        <v>5934.03</v>
      </c>
      <c r="N8" s="7">
        <v>9815.6299999999992</v>
      </c>
      <c r="O8" s="7">
        <v>2430.7199999999998</v>
      </c>
      <c r="P8" s="7">
        <v>5329.86</v>
      </c>
      <c r="Q8" s="7"/>
      <c r="R8" s="7">
        <v>5511.21</v>
      </c>
    </row>
    <row r="9" spans="1:18" x14ac:dyDescent="0.2">
      <c r="A9" t="s">
        <v>10</v>
      </c>
      <c r="B9" s="2">
        <v>7530.37</v>
      </c>
      <c r="C9" t="s">
        <v>20</v>
      </c>
      <c r="D9" s="3">
        <v>42644</v>
      </c>
      <c r="E9" s="8"/>
      <c r="F9" s="7"/>
      <c r="G9" s="7"/>
      <c r="H9" s="7"/>
      <c r="I9" s="7"/>
      <c r="J9" s="7">
        <v>2394.39</v>
      </c>
      <c r="K9" s="7"/>
      <c r="L9" s="7">
        <v>7620.85</v>
      </c>
      <c r="M9" s="7"/>
      <c r="N9" s="7">
        <v>5131.33</v>
      </c>
      <c r="O9" s="7">
        <v>6841.36</v>
      </c>
      <c r="P9" s="7">
        <v>4610.34</v>
      </c>
      <c r="Q9" s="7"/>
      <c r="R9" s="7">
        <v>4690.99</v>
      </c>
    </row>
    <row r="10" spans="1:18" x14ac:dyDescent="0.2">
      <c r="A10" t="s">
        <v>6</v>
      </c>
      <c r="B10" s="2">
        <v>7801.66</v>
      </c>
      <c r="C10" t="s">
        <v>19</v>
      </c>
      <c r="D10" s="3">
        <v>42675</v>
      </c>
      <c r="E10" s="8"/>
      <c r="F10" s="7"/>
      <c r="G10" s="7"/>
      <c r="H10" s="7"/>
      <c r="I10" s="7"/>
      <c r="J10" s="7"/>
      <c r="K10" s="7"/>
      <c r="L10" s="7">
        <v>2754.2</v>
      </c>
      <c r="M10" s="7"/>
      <c r="N10" s="7">
        <v>4989.91</v>
      </c>
      <c r="O10" s="7">
        <v>1741.6</v>
      </c>
      <c r="P10" s="7">
        <v>4284.1000000000004</v>
      </c>
      <c r="Q10" s="7"/>
      <c r="R10" s="7">
        <v>8593.4500000000007</v>
      </c>
    </row>
    <row r="11" spans="1:18" x14ac:dyDescent="0.2">
      <c r="A11" t="s">
        <v>10</v>
      </c>
      <c r="B11" s="2">
        <v>9524.26</v>
      </c>
      <c r="C11" t="s">
        <v>16</v>
      </c>
      <c r="D11" s="3">
        <v>42583</v>
      </c>
      <c r="E11" s="8"/>
      <c r="F11" s="7"/>
      <c r="G11" s="7"/>
      <c r="H11" s="7"/>
      <c r="I11" s="7"/>
      <c r="J11" s="7"/>
      <c r="K11" s="7"/>
      <c r="L11" s="7">
        <v>6999.73</v>
      </c>
      <c r="M11" s="7"/>
      <c r="N11" s="7">
        <v>3082.12</v>
      </c>
      <c r="O11" s="7">
        <v>8423.82</v>
      </c>
      <c r="P11" s="7"/>
      <c r="Q11" s="7"/>
      <c r="R11" s="7">
        <v>1800.7</v>
      </c>
    </row>
    <row r="12" spans="1:18" x14ac:dyDescent="0.2">
      <c r="A12" t="s">
        <v>2</v>
      </c>
      <c r="B12" s="2">
        <v>9444.7800000000007</v>
      </c>
      <c r="C12" t="s">
        <v>17</v>
      </c>
      <c r="D12" s="3">
        <v>42401</v>
      </c>
      <c r="E12" s="8"/>
      <c r="F12" s="7"/>
      <c r="G12" s="7"/>
      <c r="H12" s="7"/>
      <c r="I12" s="7"/>
      <c r="J12" s="7"/>
      <c r="K12" s="7"/>
      <c r="L12" s="7">
        <v>9030.36</v>
      </c>
      <c r="M12" s="7"/>
      <c r="N12" s="7"/>
      <c r="O12" s="7"/>
      <c r="P12" s="7"/>
      <c r="Q12" s="7"/>
      <c r="R12" s="7"/>
    </row>
    <row r="13" spans="1:18" x14ac:dyDescent="0.2">
      <c r="A13" t="s">
        <v>2</v>
      </c>
      <c r="B13" s="2">
        <v>9712.2999999999993</v>
      </c>
      <c r="C13" t="s">
        <v>18</v>
      </c>
      <c r="D13" s="3">
        <v>42675</v>
      </c>
      <c r="E13" s="8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</row>
    <row r="14" spans="1:18" x14ac:dyDescent="0.2">
      <c r="A14" t="s">
        <v>6</v>
      </c>
      <c r="B14" s="2">
        <v>6530.98</v>
      </c>
      <c r="C14" t="s">
        <v>17</v>
      </c>
      <c r="D14" s="3">
        <v>42675</v>
      </c>
      <c r="E14" s="8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</row>
    <row r="15" spans="1:18" s="9" customFormat="1" x14ac:dyDescent="0.2">
      <c r="A15" s="8" t="s">
        <v>13</v>
      </c>
      <c r="B15" s="11">
        <v>3774.6</v>
      </c>
      <c r="C15" s="8" t="s">
        <v>17</v>
      </c>
      <c r="D15" s="12">
        <v>42522</v>
      </c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</row>
    <row r="16" spans="1:18" ht="15" x14ac:dyDescent="0.25">
      <c r="A16" t="s">
        <v>2</v>
      </c>
      <c r="B16" s="2">
        <v>6839.88</v>
      </c>
      <c r="C16" t="s">
        <v>20</v>
      </c>
      <c r="D16" s="3">
        <v>42430</v>
      </c>
      <c r="E16" s="8"/>
      <c r="F16" s="1" t="s">
        <v>7</v>
      </c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</row>
    <row r="17" spans="1:18" x14ac:dyDescent="0.2">
      <c r="A17" t="s">
        <v>10</v>
      </c>
      <c r="B17" s="2">
        <v>5378.5</v>
      </c>
      <c r="C17" t="s">
        <v>16</v>
      </c>
      <c r="D17" s="3">
        <v>42675</v>
      </c>
      <c r="E17" s="8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</row>
    <row r="18" spans="1:18" ht="15" x14ac:dyDescent="0.25">
      <c r="A18" t="s">
        <v>8</v>
      </c>
      <c r="B18" s="2">
        <v>2561.81</v>
      </c>
      <c r="C18" t="s">
        <v>20</v>
      </c>
      <c r="D18" s="3">
        <v>42552</v>
      </c>
      <c r="E18" s="8"/>
      <c r="F18" s="13" t="str" cm="1">
        <f t="array" ref="F18:H18">Data2[[#Headers],[Sale amount]:[Month]]</f>
        <v>Sale amount</v>
      </c>
      <c r="G18" s="13" t="str">
        <v>Client</v>
      </c>
      <c r="H18" s="13" t="str">
        <v>Month</v>
      </c>
      <c r="I18" s="7"/>
      <c r="J18" s="7"/>
      <c r="K18" s="7"/>
      <c r="L18" s="7"/>
      <c r="M18" s="7"/>
      <c r="N18" s="7"/>
      <c r="O18" s="7"/>
      <c r="P18" s="7"/>
      <c r="Q18" s="7"/>
      <c r="R18" s="7"/>
    </row>
    <row r="19" spans="1:18" x14ac:dyDescent="0.2">
      <c r="A19" t="s">
        <v>9</v>
      </c>
      <c r="B19" s="2">
        <v>9720.5300000000007</v>
      </c>
      <c r="C19" t="s">
        <v>16</v>
      </c>
      <c r="D19" s="3">
        <v>42583</v>
      </c>
      <c r="E19" s="8"/>
      <c r="F19" s="7" cm="1">
        <f t="array" ref="F19:H29">_xlfn._xlws.FILTER(Data2[[Sale amount]:[Month]],Data2[Salesperson]=F16)</f>
        <v>7560.74</v>
      </c>
      <c r="G19" s="7" t="str">
        <v>Black Mesa</v>
      </c>
      <c r="H19" s="3">
        <v>42370</v>
      </c>
      <c r="I19" s="7"/>
      <c r="J19" s="7"/>
      <c r="K19" s="7"/>
      <c r="L19" s="7"/>
      <c r="M19" s="7"/>
      <c r="N19" s="7"/>
      <c r="O19" s="7"/>
      <c r="P19" s="7"/>
      <c r="Q19" s="7"/>
      <c r="R19" s="7"/>
    </row>
    <row r="20" spans="1:18" x14ac:dyDescent="0.2">
      <c r="A20" t="s">
        <v>1</v>
      </c>
      <c r="B20" s="2">
        <v>3398.81</v>
      </c>
      <c r="C20" t="s">
        <v>17</v>
      </c>
      <c r="D20" s="3">
        <v>42401</v>
      </c>
      <c r="E20" s="8"/>
      <c r="F20" s="7">
        <v>6642.22</v>
      </c>
      <c r="G20" s="7" t="str">
        <v>Umbrella Corp</v>
      </c>
      <c r="H20" s="3">
        <v>42644</v>
      </c>
      <c r="I20" s="7"/>
      <c r="J20" s="7"/>
      <c r="K20" s="7"/>
      <c r="L20" s="7"/>
      <c r="M20" s="7"/>
      <c r="N20" s="7"/>
      <c r="O20" s="7"/>
      <c r="P20" s="7"/>
      <c r="Q20" s="7"/>
      <c r="R20" s="7"/>
    </row>
    <row r="21" spans="1:18" x14ac:dyDescent="0.2">
      <c r="A21" t="s">
        <v>12</v>
      </c>
      <c r="B21" s="2">
        <v>9421.0499999999993</v>
      </c>
      <c r="C21" t="s">
        <v>19</v>
      </c>
      <c r="D21" s="3">
        <v>42675</v>
      </c>
      <c r="E21" s="8"/>
      <c r="F21" s="7">
        <v>3999.36</v>
      </c>
      <c r="G21" s="7" t="str">
        <v>Mishima Zaibatsu</v>
      </c>
      <c r="H21" s="3">
        <v>42491</v>
      </c>
      <c r="I21" s="7"/>
      <c r="J21" s="7"/>
      <c r="K21" s="7"/>
      <c r="L21" s="7"/>
      <c r="M21" s="7"/>
      <c r="N21" s="7"/>
      <c r="O21" s="7"/>
      <c r="P21" s="7"/>
      <c r="Q21" s="7"/>
      <c r="R21" s="7"/>
    </row>
    <row r="22" spans="1:18" x14ac:dyDescent="0.2">
      <c r="A22" t="s">
        <v>6</v>
      </c>
      <c r="B22" s="2">
        <v>1912.53</v>
      </c>
      <c r="C22" t="s">
        <v>19</v>
      </c>
      <c r="D22" s="3">
        <v>42675</v>
      </c>
      <c r="E22" s="8"/>
      <c r="F22" s="7">
        <v>5538.35</v>
      </c>
      <c r="G22" s="7" t="str">
        <v>Aperture Science</v>
      </c>
      <c r="H22" s="3">
        <v>42644</v>
      </c>
      <c r="I22" s="7"/>
      <c r="J22" s="7"/>
      <c r="K22" s="7"/>
      <c r="L22" s="7"/>
      <c r="M22" s="7"/>
      <c r="N22" s="7"/>
      <c r="O22" s="7"/>
      <c r="P22" s="7"/>
      <c r="Q22" s="7"/>
      <c r="R22" s="7"/>
    </row>
    <row r="23" spans="1:18" x14ac:dyDescent="0.2">
      <c r="A23" t="s">
        <v>12</v>
      </c>
      <c r="B23" s="2">
        <v>4015.62</v>
      </c>
      <c r="C23" t="s">
        <v>18</v>
      </c>
      <c r="D23" s="3">
        <v>42614</v>
      </c>
      <c r="E23" s="8"/>
      <c r="F23" s="7">
        <v>2191.19</v>
      </c>
      <c r="G23" s="7" t="str">
        <v>Aperture Science</v>
      </c>
      <c r="H23" s="3">
        <v>42522</v>
      </c>
      <c r="I23" s="7"/>
      <c r="J23" s="7"/>
      <c r="K23" s="7"/>
      <c r="L23" s="7"/>
      <c r="M23" s="7"/>
      <c r="N23" s="7"/>
      <c r="O23" s="7"/>
      <c r="P23" s="7"/>
      <c r="Q23" s="7"/>
      <c r="R23" s="7"/>
    </row>
    <row r="24" spans="1:18" x14ac:dyDescent="0.2">
      <c r="A24" t="s">
        <v>11</v>
      </c>
      <c r="B24" s="2">
        <v>1964.66</v>
      </c>
      <c r="C24" t="s">
        <v>18</v>
      </c>
      <c r="D24" s="3">
        <v>42552</v>
      </c>
      <c r="E24" s="8"/>
      <c r="F24" s="7">
        <v>2839.14</v>
      </c>
      <c r="G24" s="7" t="str">
        <v>Umbrella Corp</v>
      </c>
      <c r="H24" s="3">
        <v>42491</v>
      </c>
      <c r="I24" s="7"/>
      <c r="J24" s="7"/>
      <c r="K24" s="7"/>
      <c r="L24" s="7"/>
      <c r="M24" s="7"/>
      <c r="N24" s="7"/>
      <c r="O24" s="7"/>
      <c r="P24" s="7"/>
      <c r="Q24" s="7"/>
      <c r="R24" s="7"/>
    </row>
    <row r="25" spans="1:18" x14ac:dyDescent="0.2">
      <c r="A25" t="s">
        <v>2</v>
      </c>
      <c r="B25" s="2">
        <v>9561.59</v>
      </c>
      <c r="C25" t="s">
        <v>19</v>
      </c>
      <c r="D25" s="3">
        <v>42430</v>
      </c>
      <c r="E25" s="8"/>
      <c r="F25" s="7">
        <v>8099.16</v>
      </c>
      <c r="G25" s="7" t="str">
        <v>Mishima Zaibatsu</v>
      </c>
      <c r="H25" s="3">
        <v>42370</v>
      </c>
      <c r="I25" s="7"/>
      <c r="J25" s="7"/>
      <c r="K25" s="7"/>
      <c r="L25" s="7"/>
      <c r="M25" s="7"/>
      <c r="N25" s="7"/>
      <c r="O25" s="7"/>
      <c r="P25" s="7"/>
      <c r="Q25" s="7"/>
      <c r="R25" s="7"/>
    </row>
    <row r="26" spans="1:18" x14ac:dyDescent="0.2">
      <c r="A26" t="s">
        <v>3</v>
      </c>
      <c r="B26" s="2">
        <v>9551.48</v>
      </c>
      <c r="C26" t="s">
        <v>17</v>
      </c>
      <c r="D26" s="3">
        <v>42401</v>
      </c>
      <c r="E26" s="8"/>
      <c r="F26" s="7">
        <v>7620.85</v>
      </c>
      <c r="G26" s="7" t="str">
        <v>LexCorp</v>
      </c>
      <c r="H26" s="3">
        <v>42522</v>
      </c>
      <c r="I26" s="7"/>
      <c r="J26" s="7"/>
      <c r="K26" s="7"/>
      <c r="L26" s="7"/>
      <c r="M26" s="7"/>
      <c r="N26" s="7"/>
      <c r="O26" s="7"/>
      <c r="P26" s="7"/>
      <c r="Q26" s="7"/>
      <c r="R26" s="7"/>
    </row>
    <row r="27" spans="1:18" x14ac:dyDescent="0.2">
      <c r="A27" t="s">
        <v>2</v>
      </c>
      <c r="B27" s="2">
        <v>7828.89</v>
      </c>
      <c r="C27" t="s">
        <v>19</v>
      </c>
      <c r="D27" s="3">
        <v>42370</v>
      </c>
      <c r="E27" s="8"/>
      <c r="F27" s="7">
        <v>2754.2</v>
      </c>
      <c r="G27" s="7" t="str">
        <v>Aperture Science</v>
      </c>
      <c r="H27" s="3">
        <v>42461</v>
      </c>
      <c r="I27" s="7"/>
      <c r="J27" s="7"/>
      <c r="K27" s="7"/>
      <c r="L27" s="7"/>
      <c r="M27" s="7"/>
      <c r="N27" s="7"/>
      <c r="O27" s="7"/>
      <c r="P27" s="7"/>
      <c r="Q27" s="7"/>
      <c r="R27" s="7"/>
    </row>
    <row r="28" spans="1:18" x14ac:dyDescent="0.2">
      <c r="A28" t="s">
        <v>2</v>
      </c>
      <c r="B28" s="2">
        <v>7032.6</v>
      </c>
      <c r="C28" t="s">
        <v>17</v>
      </c>
      <c r="D28" s="3">
        <v>42583</v>
      </c>
      <c r="E28" s="8"/>
      <c r="F28" s="7">
        <v>6999.73</v>
      </c>
      <c r="G28" s="7" t="str">
        <v>LexCorp</v>
      </c>
      <c r="H28" s="3">
        <v>42461</v>
      </c>
      <c r="I28" s="7"/>
      <c r="J28" s="7"/>
      <c r="K28" s="7"/>
      <c r="L28" s="7"/>
      <c r="M28" s="7"/>
      <c r="N28" s="7"/>
      <c r="O28" s="7"/>
      <c r="P28" s="7"/>
      <c r="Q28" s="7"/>
      <c r="R28" s="7"/>
    </row>
    <row r="29" spans="1:18" x14ac:dyDescent="0.2">
      <c r="A29" t="s">
        <v>7</v>
      </c>
      <c r="B29" s="2">
        <v>6642.22</v>
      </c>
      <c r="C29" t="s">
        <v>16</v>
      </c>
      <c r="D29" s="3">
        <v>42644</v>
      </c>
      <c r="E29" s="8"/>
      <c r="F29" s="7">
        <v>9030.36</v>
      </c>
      <c r="G29" s="7" t="str">
        <v>Umbrella Corp</v>
      </c>
      <c r="H29" s="3">
        <v>42644</v>
      </c>
      <c r="I29" s="7"/>
      <c r="J29" s="7"/>
      <c r="K29" s="7"/>
      <c r="L29" s="7"/>
      <c r="M29" s="7"/>
      <c r="N29" s="7"/>
      <c r="O29" s="7"/>
      <c r="P29" s="7"/>
      <c r="Q29" s="7"/>
      <c r="R29" s="7"/>
    </row>
    <row r="30" spans="1:18" x14ac:dyDescent="0.2">
      <c r="A30" t="s">
        <v>11</v>
      </c>
      <c r="B30" s="2">
        <v>6861.77</v>
      </c>
      <c r="C30" t="s">
        <v>18</v>
      </c>
      <c r="D30" s="3">
        <v>42522</v>
      </c>
      <c r="E30" s="8"/>
      <c r="F30" s="7"/>
    </row>
    <row r="31" spans="1:18" x14ac:dyDescent="0.2">
      <c r="A31" t="s">
        <v>10</v>
      </c>
      <c r="B31" s="2">
        <v>4565.03</v>
      </c>
      <c r="C31" t="s">
        <v>16</v>
      </c>
      <c r="D31" s="3">
        <v>42461</v>
      </c>
      <c r="E31" s="8"/>
      <c r="F31" s="7"/>
    </row>
    <row r="32" spans="1:18" x14ac:dyDescent="0.2">
      <c r="A32" t="s">
        <v>12</v>
      </c>
      <c r="B32" s="2">
        <v>6293.67</v>
      </c>
      <c r="C32" t="s">
        <v>18</v>
      </c>
      <c r="D32" s="3">
        <v>42461</v>
      </c>
      <c r="E32" s="8"/>
    </row>
    <row r="33" spans="1:5" x14ac:dyDescent="0.2">
      <c r="A33" t="s">
        <v>8</v>
      </c>
      <c r="B33" s="2">
        <v>7385.26</v>
      </c>
      <c r="C33" t="s">
        <v>18</v>
      </c>
      <c r="D33" s="3">
        <v>42614</v>
      </c>
      <c r="E33" s="8"/>
    </row>
    <row r="34" spans="1:5" x14ac:dyDescent="0.2">
      <c r="A34" t="s">
        <v>13</v>
      </c>
      <c r="B34" s="2">
        <v>7439.1</v>
      </c>
      <c r="C34" t="s">
        <v>18</v>
      </c>
      <c r="D34" s="3">
        <v>42552</v>
      </c>
      <c r="E34" s="8"/>
    </row>
    <row r="35" spans="1:5" x14ac:dyDescent="0.2">
      <c r="A35" t="s">
        <v>1</v>
      </c>
      <c r="B35" s="2">
        <v>3039.7</v>
      </c>
      <c r="C35" t="s">
        <v>18</v>
      </c>
      <c r="D35" s="3">
        <v>42583</v>
      </c>
      <c r="E35" s="8"/>
    </row>
    <row r="36" spans="1:5" x14ac:dyDescent="0.2">
      <c r="A36" t="s">
        <v>11</v>
      </c>
      <c r="B36" s="2">
        <v>9794.0499999999993</v>
      </c>
      <c r="C36" t="s">
        <v>19</v>
      </c>
      <c r="D36" s="3">
        <v>42675</v>
      </c>
      <c r="E36" s="8"/>
    </row>
    <row r="37" spans="1:5" x14ac:dyDescent="0.2">
      <c r="A37" t="s">
        <v>9</v>
      </c>
      <c r="B37" s="2">
        <v>5293.15</v>
      </c>
      <c r="C37" t="s">
        <v>16</v>
      </c>
      <c r="D37" s="3">
        <v>42675</v>
      </c>
      <c r="E37" s="8"/>
    </row>
    <row r="38" spans="1:5" x14ac:dyDescent="0.2">
      <c r="A38" t="s">
        <v>7</v>
      </c>
      <c r="B38" s="2">
        <v>3999.36</v>
      </c>
      <c r="C38" t="s">
        <v>20</v>
      </c>
      <c r="D38" s="3">
        <v>42491</v>
      </c>
      <c r="E38" s="8"/>
    </row>
    <row r="39" spans="1:5" x14ac:dyDescent="0.2">
      <c r="A39" t="s">
        <v>7</v>
      </c>
      <c r="B39" s="2">
        <v>5538.35</v>
      </c>
      <c r="C39" t="s">
        <v>19</v>
      </c>
      <c r="D39" s="3">
        <v>42644</v>
      </c>
      <c r="E39" s="8"/>
    </row>
    <row r="40" spans="1:5" x14ac:dyDescent="0.2">
      <c r="A40" t="s">
        <v>6</v>
      </c>
      <c r="B40" s="2">
        <v>1301.81</v>
      </c>
      <c r="C40" t="s">
        <v>18</v>
      </c>
      <c r="D40" s="3">
        <v>42491</v>
      </c>
      <c r="E40" s="8"/>
    </row>
    <row r="41" spans="1:5" x14ac:dyDescent="0.2">
      <c r="A41" t="s">
        <v>1</v>
      </c>
      <c r="B41" s="2">
        <v>9917.74</v>
      </c>
      <c r="C41" t="s">
        <v>20</v>
      </c>
      <c r="D41" s="3">
        <v>42552</v>
      </c>
      <c r="E41" s="8"/>
    </row>
    <row r="42" spans="1:5" x14ac:dyDescent="0.2">
      <c r="A42" t="s">
        <v>10</v>
      </c>
      <c r="B42" s="2">
        <v>1676.32</v>
      </c>
      <c r="C42" t="s">
        <v>17</v>
      </c>
      <c r="D42" s="3">
        <v>42522</v>
      </c>
      <c r="E42" s="8"/>
    </row>
    <row r="43" spans="1:5" x14ac:dyDescent="0.2">
      <c r="A43" t="s">
        <v>10</v>
      </c>
      <c r="B43" s="2">
        <v>2430.7199999999998</v>
      </c>
      <c r="C43" t="s">
        <v>19</v>
      </c>
      <c r="D43" s="3">
        <v>42583</v>
      </c>
      <c r="E43" s="8"/>
    </row>
    <row r="44" spans="1:5" x14ac:dyDescent="0.2">
      <c r="A44" t="s">
        <v>11</v>
      </c>
      <c r="B44" s="2">
        <v>5421.04</v>
      </c>
      <c r="C44" t="s">
        <v>18</v>
      </c>
      <c r="D44" s="3">
        <v>42705</v>
      </c>
      <c r="E44" s="8"/>
    </row>
    <row r="45" spans="1:5" x14ac:dyDescent="0.2">
      <c r="A45" t="s">
        <v>9</v>
      </c>
      <c r="B45" s="2">
        <v>6616.68</v>
      </c>
      <c r="C45" t="s">
        <v>16</v>
      </c>
      <c r="D45" s="3">
        <v>42675</v>
      </c>
      <c r="E45" s="8"/>
    </row>
    <row r="46" spans="1:5" x14ac:dyDescent="0.2">
      <c r="A46" t="s">
        <v>4</v>
      </c>
      <c r="B46" s="2">
        <v>1364.29</v>
      </c>
      <c r="C46" t="s">
        <v>19</v>
      </c>
      <c r="D46" s="3">
        <v>42461</v>
      </c>
      <c r="E46" s="8"/>
    </row>
    <row r="47" spans="1:5" x14ac:dyDescent="0.2">
      <c r="A47" t="s">
        <v>7</v>
      </c>
      <c r="B47" s="2">
        <v>2191.19</v>
      </c>
      <c r="C47" t="s">
        <v>19</v>
      </c>
      <c r="D47" s="3">
        <v>42522</v>
      </c>
      <c r="E47" s="8"/>
    </row>
    <row r="48" spans="1:5" x14ac:dyDescent="0.2">
      <c r="A48" t="s">
        <v>6</v>
      </c>
      <c r="B48" s="2">
        <v>7933.13</v>
      </c>
      <c r="C48" t="s">
        <v>19</v>
      </c>
      <c r="D48" s="3">
        <v>42430</v>
      </c>
      <c r="E48" s="8"/>
    </row>
    <row r="49" spans="1:5" x14ac:dyDescent="0.2">
      <c r="A49" t="s">
        <v>13</v>
      </c>
      <c r="B49" s="2">
        <v>2235.36</v>
      </c>
      <c r="C49" t="s">
        <v>19</v>
      </c>
      <c r="D49" s="3">
        <v>42552</v>
      </c>
      <c r="E49" s="8"/>
    </row>
    <row r="50" spans="1:5" x14ac:dyDescent="0.2">
      <c r="A50" t="s">
        <v>5</v>
      </c>
      <c r="B50" s="2">
        <v>9857.69</v>
      </c>
      <c r="C50" t="s">
        <v>19</v>
      </c>
      <c r="D50" s="3">
        <v>42491</v>
      </c>
      <c r="E50" s="8"/>
    </row>
    <row r="51" spans="1:5" x14ac:dyDescent="0.2">
      <c r="A51" t="s">
        <v>11</v>
      </c>
      <c r="B51" s="2">
        <v>4517.84</v>
      </c>
      <c r="C51" t="s">
        <v>16</v>
      </c>
      <c r="D51" s="3">
        <v>42370</v>
      </c>
      <c r="E51" s="8"/>
    </row>
    <row r="52" spans="1:5" x14ac:dyDescent="0.2">
      <c r="A52" t="s">
        <v>7</v>
      </c>
      <c r="B52" s="2">
        <v>2839.14</v>
      </c>
      <c r="C52" t="s">
        <v>16</v>
      </c>
      <c r="D52" s="3">
        <v>42491</v>
      </c>
      <c r="E52" s="8"/>
    </row>
    <row r="53" spans="1:5" x14ac:dyDescent="0.2">
      <c r="A53" t="s">
        <v>1</v>
      </c>
      <c r="B53" s="2">
        <v>9858.58</v>
      </c>
      <c r="C53" t="s">
        <v>18</v>
      </c>
      <c r="D53" s="3">
        <v>42675</v>
      </c>
      <c r="E53" s="8"/>
    </row>
    <row r="54" spans="1:5" x14ac:dyDescent="0.2">
      <c r="A54" t="s">
        <v>6</v>
      </c>
      <c r="B54" s="2">
        <v>6564.29</v>
      </c>
      <c r="C54" t="s">
        <v>20</v>
      </c>
      <c r="D54" s="3">
        <v>42644</v>
      </c>
      <c r="E54" s="8"/>
    </row>
    <row r="55" spans="1:5" x14ac:dyDescent="0.2">
      <c r="A55" t="s">
        <v>1</v>
      </c>
      <c r="B55" s="2">
        <v>4201.7299999999996</v>
      </c>
      <c r="C55" t="s">
        <v>18</v>
      </c>
      <c r="D55" s="3">
        <v>42461</v>
      </c>
      <c r="E55" s="8"/>
    </row>
    <row r="56" spans="1:5" x14ac:dyDescent="0.2">
      <c r="A56" t="s">
        <v>9</v>
      </c>
      <c r="B56" s="2">
        <v>3486.06</v>
      </c>
      <c r="C56" t="s">
        <v>17</v>
      </c>
      <c r="D56" s="3">
        <v>42430</v>
      </c>
      <c r="E56" s="8"/>
    </row>
    <row r="57" spans="1:5" x14ac:dyDescent="0.2">
      <c r="A57" t="s">
        <v>8</v>
      </c>
      <c r="B57" s="2">
        <v>7525.86</v>
      </c>
      <c r="C57" t="s">
        <v>16</v>
      </c>
      <c r="D57" s="3">
        <v>42522</v>
      </c>
      <c r="E57" s="8"/>
    </row>
    <row r="58" spans="1:5" x14ac:dyDescent="0.2">
      <c r="A58" t="s">
        <v>9</v>
      </c>
      <c r="B58" s="2">
        <v>9647.7199999999993</v>
      </c>
      <c r="C58" t="s">
        <v>17</v>
      </c>
      <c r="D58" s="3">
        <v>42583</v>
      </c>
      <c r="E58" s="8"/>
    </row>
    <row r="59" spans="1:5" x14ac:dyDescent="0.2">
      <c r="A59" t="s">
        <v>9</v>
      </c>
      <c r="B59" s="2">
        <v>9815.6299999999992</v>
      </c>
      <c r="C59" t="s">
        <v>18</v>
      </c>
      <c r="D59" s="3">
        <v>42461</v>
      </c>
      <c r="E59" s="8"/>
    </row>
    <row r="60" spans="1:5" x14ac:dyDescent="0.2">
      <c r="A60" t="s">
        <v>5</v>
      </c>
      <c r="B60" s="2">
        <v>2702.91</v>
      </c>
      <c r="C60" t="s">
        <v>17</v>
      </c>
      <c r="D60" s="3">
        <v>42675</v>
      </c>
      <c r="E60" s="8"/>
    </row>
    <row r="61" spans="1:5" x14ac:dyDescent="0.2">
      <c r="A61" t="s">
        <v>7</v>
      </c>
      <c r="B61" s="2">
        <v>8099.16</v>
      </c>
      <c r="C61" t="s">
        <v>20</v>
      </c>
      <c r="D61" s="3">
        <v>42370</v>
      </c>
      <c r="E61" s="8"/>
    </row>
    <row r="62" spans="1:5" x14ac:dyDescent="0.2">
      <c r="A62" t="s">
        <v>7</v>
      </c>
      <c r="B62" s="2">
        <v>7620.85</v>
      </c>
      <c r="C62" t="s">
        <v>17</v>
      </c>
      <c r="D62" s="3">
        <v>42522</v>
      </c>
      <c r="E62" s="8"/>
    </row>
    <row r="63" spans="1:5" x14ac:dyDescent="0.2">
      <c r="A63" t="s">
        <v>10</v>
      </c>
      <c r="B63" s="2">
        <v>6841.36</v>
      </c>
      <c r="C63" t="s">
        <v>18</v>
      </c>
      <c r="D63" s="3">
        <v>42401</v>
      </c>
      <c r="E63" s="8"/>
    </row>
    <row r="64" spans="1:5" x14ac:dyDescent="0.2">
      <c r="A64" t="s">
        <v>6</v>
      </c>
      <c r="B64" s="2">
        <v>6670.79</v>
      </c>
      <c r="C64" t="s">
        <v>20</v>
      </c>
      <c r="D64" s="3">
        <v>42675</v>
      </c>
      <c r="E64" s="8"/>
    </row>
    <row r="65" spans="1:5" x14ac:dyDescent="0.2">
      <c r="A65" t="s">
        <v>5</v>
      </c>
      <c r="B65" s="2">
        <v>7789.4</v>
      </c>
      <c r="C65" t="s">
        <v>19</v>
      </c>
      <c r="D65" s="3">
        <v>42430</v>
      </c>
      <c r="E65" s="8"/>
    </row>
    <row r="66" spans="1:5" x14ac:dyDescent="0.2">
      <c r="A66" t="s">
        <v>11</v>
      </c>
      <c r="B66" s="2">
        <v>9308.19</v>
      </c>
      <c r="C66" t="s">
        <v>18</v>
      </c>
      <c r="D66" s="3">
        <v>42583</v>
      </c>
      <c r="E66" s="8"/>
    </row>
    <row r="67" spans="1:5" x14ac:dyDescent="0.2">
      <c r="A67" t="s">
        <v>2</v>
      </c>
      <c r="B67" s="2">
        <v>7503.47</v>
      </c>
      <c r="C67" t="s">
        <v>16</v>
      </c>
      <c r="D67" s="3">
        <v>42705</v>
      </c>
      <c r="E67" s="8"/>
    </row>
    <row r="68" spans="1:5" x14ac:dyDescent="0.2">
      <c r="A68" t="s">
        <v>1</v>
      </c>
      <c r="B68" s="2">
        <v>3787.59</v>
      </c>
      <c r="C68" t="s">
        <v>19</v>
      </c>
      <c r="D68" s="3">
        <v>42461</v>
      </c>
      <c r="E68" s="8"/>
    </row>
    <row r="69" spans="1:5" x14ac:dyDescent="0.2">
      <c r="A69" t="s">
        <v>3</v>
      </c>
      <c r="B69" s="2">
        <v>4786.21</v>
      </c>
      <c r="C69" t="s">
        <v>20</v>
      </c>
      <c r="D69" s="3">
        <v>42370</v>
      </c>
      <c r="E69" s="8"/>
    </row>
    <row r="70" spans="1:5" x14ac:dyDescent="0.2">
      <c r="A70" t="s">
        <v>9</v>
      </c>
      <c r="B70" s="2">
        <v>5131.33</v>
      </c>
      <c r="C70" t="s">
        <v>20</v>
      </c>
      <c r="D70" s="3">
        <v>42583</v>
      </c>
      <c r="E70" s="8"/>
    </row>
    <row r="71" spans="1:5" x14ac:dyDescent="0.2">
      <c r="A71" t="s">
        <v>11</v>
      </c>
      <c r="B71" s="2">
        <v>5329.86</v>
      </c>
      <c r="C71" t="s">
        <v>17</v>
      </c>
      <c r="D71" s="3">
        <v>42430</v>
      </c>
      <c r="E71" s="8"/>
    </row>
    <row r="72" spans="1:5" x14ac:dyDescent="0.2">
      <c r="A72" t="s">
        <v>13</v>
      </c>
      <c r="B72" s="2">
        <v>7832.11</v>
      </c>
      <c r="C72" t="s">
        <v>17</v>
      </c>
      <c r="D72" s="3">
        <v>42552</v>
      </c>
      <c r="E72" s="8"/>
    </row>
    <row r="73" spans="1:5" x14ac:dyDescent="0.2">
      <c r="A73" t="s">
        <v>13</v>
      </c>
      <c r="B73" s="2">
        <v>5952.56</v>
      </c>
      <c r="C73" t="s">
        <v>19</v>
      </c>
      <c r="D73" s="3">
        <v>42583</v>
      </c>
      <c r="E73" s="8"/>
    </row>
    <row r="74" spans="1:5" x14ac:dyDescent="0.2">
      <c r="A74" t="s">
        <v>3</v>
      </c>
      <c r="B74" s="2">
        <v>2686.26</v>
      </c>
      <c r="C74" t="s">
        <v>17</v>
      </c>
      <c r="D74" s="3">
        <v>42491</v>
      </c>
      <c r="E74" s="8"/>
    </row>
    <row r="75" spans="1:5" x14ac:dyDescent="0.2">
      <c r="A75" t="s">
        <v>12</v>
      </c>
      <c r="B75" s="2">
        <v>9561.2999999999993</v>
      </c>
      <c r="C75" t="s">
        <v>20</v>
      </c>
      <c r="D75" s="3">
        <v>42675</v>
      </c>
      <c r="E75" s="8"/>
    </row>
    <row r="76" spans="1:5" x14ac:dyDescent="0.2">
      <c r="A76" t="s">
        <v>4</v>
      </c>
      <c r="B76" s="2">
        <v>3232.78</v>
      </c>
      <c r="C76" t="s">
        <v>19</v>
      </c>
      <c r="D76" s="3">
        <v>42491</v>
      </c>
      <c r="E76" s="8"/>
    </row>
    <row r="77" spans="1:5" x14ac:dyDescent="0.2">
      <c r="A77" t="s">
        <v>7</v>
      </c>
      <c r="B77" s="2">
        <v>2754.2</v>
      </c>
      <c r="C77" t="s">
        <v>19</v>
      </c>
      <c r="D77" s="3">
        <v>42461</v>
      </c>
      <c r="E77" s="8"/>
    </row>
    <row r="78" spans="1:5" x14ac:dyDescent="0.2">
      <c r="A78" t="s">
        <v>1</v>
      </c>
      <c r="B78" s="2">
        <v>7747.21</v>
      </c>
      <c r="C78" t="s">
        <v>17</v>
      </c>
      <c r="D78" s="3">
        <v>42491</v>
      </c>
      <c r="E78" s="8"/>
    </row>
    <row r="79" spans="1:5" x14ac:dyDescent="0.2">
      <c r="A79" t="s">
        <v>13</v>
      </c>
      <c r="B79" s="2">
        <v>5511.21</v>
      </c>
      <c r="C79" t="s">
        <v>18</v>
      </c>
      <c r="D79" s="3">
        <v>42401</v>
      </c>
      <c r="E79" s="8"/>
    </row>
    <row r="80" spans="1:5" x14ac:dyDescent="0.2">
      <c r="A80" t="s">
        <v>13</v>
      </c>
      <c r="B80" s="2">
        <v>4690.99</v>
      </c>
      <c r="C80" t="s">
        <v>19</v>
      </c>
      <c r="D80" s="3">
        <v>42430</v>
      </c>
      <c r="E80" s="8"/>
    </row>
    <row r="81" spans="1:5" x14ac:dyDescent="0.2">
      <c r="A81" t="s">
        <v>8</v>
      </c>
      <c r="B81" s="2">
        <v>2215.08</v>
      </c>
      <c r="C81" t="s">
        <v>20</v>
      </c>
      <c r="D81" s="3">
        <v>42522</v>
      </c>
      <c r="E81" s="8"/>
    </row>
    <row r="82" spans="1:5" x14ac:dyDescent="0.2">
      <c r="A82" t="s">
        <v>13</v>
      </c>
      <c r="B82" s="2">
        <v>8593.4500000000007</v>
      </c>
      <c r="C82" t="s">
        <v>16</v>
      </c>
      <c r="D82" s="3">
        <v>42675</v>
      </c>
      <c r="E82" s="8"/>
    </row>
    <row r="83" spans="1:5" x14ac:dyDescent="0.2">
      <c r="A83" t="s">
        <v>9</v>
      </c>
      <c r="B83" s="2">
        <v>4989.91</v>
      </c>
      <c r="C83" t="s">
        <v>17</v>
      </c>
      <c r="D83" s="3">
        <v>42675</v>
      </c>
      <c r="E83" s="8"/>
    </row>
    <row r="84" spans="1:5" x14ac:dyDescent="0.2">
      <c r="A84" t="s">
        <v>5</v>
      </c>
      <c r="B84" s="2">
        <v>2176.9299999999998</v>
      </c>
      <c r="C84" t="s">
        <v>18</v>
      </c>
      <c r="D84" s="3">
        <v>42401</v>
      </c>
      <c r="E84" s="8"/>
    </row>
    <row r="85" spans="1:5" x14ac:dyDescent="0.2">
      <c r="A85" t="s">
        <v>8</v>
      </c>
      <c r="B85" s="2">
        <v>1207.17</v>
      </c>
      <c r="C85" t="s">
        <v>16</v>
      </c>
      <c r="D85" s="3">
        <v>42491</v>
      </c>
      <c r="E85" s="8"/>
    </row>
    <row r="86" spans="1:5" x14ac:dyDescent="0.2">
      <c r="A86" t="s">
        <v>9</v>
      </c>
      <c r="B86" s="2">
        <v>3082.12</v>
      </c>
      <c r="C86" t="s">
        <v>20</v>
      </c>
      <c r="D86" s="3">
        <v>42675</v>
      </c>
      <c r="E86" s="8"/>
    </row>
    <row r="87" spans="1:5" x14ac:dyDescent="0.2">
      <c r="A87" t="s">
        <v>8</v>
      </c>
      <c r="B87" s="2">
        <v>7582.39</v>
      </c>
      <c r="C87" t="s">
        <v>18</v>
      </c>
      <c r="D87" s="3">
        <v>42583</v>
      </c>
      <c r="E87" s="8"/>
    </row>
    <row r="88" spans="1:5" x14ac:dyDescent="0.2">
      <c r="A88" t="s">
        <v>3</v>
      </c>
      <c r="B88" s="2">
        <v>7794.6</v>
      </c>
      <c r="C88" t="s">
        <v>20</v>
      </c>
      <c r="D88" s="3">
        <v>42644</v>
      </c>
      <c r="E88" s="8"/>
    </row>
    <row r="89" spans="1:5" x14ac:dyDescent="0.2">
      <c r="A89" t="s">
        <v>3</v>
      </c>
      <c r="B89" s="2">
        <v>3026.08</v>
      </c>
      <c r="C89" t="s">
        <v>19</v>
      </c>
      <c r="D89" s="3">
        <v>42583</v>
      </c>
      <c r="E89" s="8"/>
    </row>
    <row r="90" spans="1:5" x14ac:dyDescent="0.2">
      <c r="A90" t="s">
        <v>12</v>
      </c>
      <c r="B90" s="2">
        <v>1435.08</v>
      </c>
      <c r="C90" t="s">
        <v>16</v>
      </c>
      <c r="D90" s="3">
        <v>42401</v>
      </c>
      <c r="E90" s="8"/>
    </row>
    <row r="91" spans="1:5" x14ac:dyDescent="0.2">
      <c r="A91" t="s">
        <v>10</v>
      </c>
      <c r="B91" s="2">
        <v>1741.6</v>
      </c>
      <c r="C91" t="s">
        <v>20</v>
      </c>
      <c r="D91" s="3">
        <v>42583</v>
      </c>
      <c r="E91" s="8"/>
    </row>
    <row r="92" spans="1:5" x14ac:dyDescent="0.2">
      <c r="A92" t="s">
        <v>10</v>
      </c>
      <c r="B92" s="2">
        <v>8423.82</v>
      </c>
      <c r="C92" t="s">
        <v>16</v>
      </c>
      <c r="D92" s="3">
        <v>42522</v>
      </c>
      <c r="E92" s="8"/>
    </row>
    <row r="93" spans="1:5" x14ac:dyDescent="0.2">
      <c r="A93" t="s">
        <v>8</v>
      </c>
      <c r="B93" s="2">
        <v>5934.03</v>
      </c>
      <c r="C93" t="s">
        <v>19</v>
      </c>
      <c r="D93" s="3">
        <v>42522</v>
      </c>
      <c r="E93" s="8"/>
    </row>
    <row r="94" spans="1:5" x14ac:dyDescent="0.2">
      <c r="A94" t="s">
        <v>11</v>
      </c>
      <c r="B94" s="2">
        <v>4610.34</v>
      </c>
      <c r="C94" t="s">
        <v>17</v>
      </c>
      <c r="D94" s="3">
        <v>42430</v>
      </c>
      <c r="E94" s="8"/>
    </row>
    <row r="95" spans="1:5" x14ac:dyDescent="0.2">
      <c r="A95" t="s">
        <v>5</v>
      </c>
      <c r="B95" s="2">
        <v>2394.39</v>
      </c>
      <c r="C95" t="s">
        <v>18</v>
      </c>
      <c r="D95" s="3">
        <v>42675</v>
      </c>
      <c r="E95" s="8"/>
    </row>
    <row r="96" spans="1:5" x14ac:dyDescent="0.2">
      <c r="A96" t="s">
        <v>11</v>
      </c>
      <c r="B96" s="2">
        <v>4284.1000000000004</v>
      </c>
      <c r="C96" t="s">
        <v>17</v>
      </c>
      <c r="D96" s="3">
        <v>42430</v>
      </c>
      <c r="E96" s="8"/>
    </row>
    <row r="97" spans="1:5" x14ac:dyDescent="0.2">
      <c r="A97" t="s">
        <v>4</v>
      </c>
      <c r="B97" s="2">
        <v>5831.9</v>
      </c>
      <c r="C97" t="s">
        <v>16</v>
      </c>
      <c r="D97" s="3">
        <v>42705</v>
      </c>
      <c r="E97" s="8"/>
    </row>
    <row r="98" spans="1:5" x14ac:dyDescent="0.2">
      <c r="A98" t="s">
        <v>12</v>
      </c>
      <c r="B98" s="2">
        <v>6648.71</v>
      </c>
      <c r="C98" t="s">
        <v>17</v>
      </c>
      <c r="D98" s="3">
        <v>42644</v>
      </c>
      <c r="E98" s="8"/>
    </row>
    <row r="99" spans="1:5" x14ac:dyDescent="0.2">
      <c r="A99" t="s">
        <v>7</v>
      </c>
      <c r="B99" s="2">
        <v>6999.73</v>
      </c>
      <c r="C99" t="s">
        <v>17</v>
      </c>
      <c r="D99" s="3">
        <v>42461</v>
      </c>
      <c r="E99" s="8"/>
    </row>
    <row r="100" spans="1:5" x14ac:dyDescent="0.2">
      <c r="A100" t="s">
        <v>13</v>
      </c>
      <c r="B100" s="2">
        <v>1800.7</v>
      </c>
      <c r="C100" t="s">
        <v>16</v>
      </c>
      <c r="D100" s="3">
        <v>42614</v>
      </c>
      <c r="E100" s="8"/>
    </row>
    <row r="101" spans="1:5" x14ac:dyDescent="0.2">
      <c r="A101" t="s">
        <v>7</v>
      </c>
      <c r="B101" s="2">
        <v>9030.36</v>
      </c>
      <c r="C101" t="s">
        <v>16</v>
      </c>
      <c r="D101" s="3">
        <v>42644</v>
      </c>
      <c r="E101" s="8"/>
    </row>
  </sheetData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D6B1011-B453-457F-90BC-92B9C9DD8CC1}">
          <x14:formula1>
            <xm:f>Dropdown!$A$1:$A$13</xm:f>
          </x14:formula1>
          <xm:sqref>F16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8D6A2-75C3-4789-AE6F-1D79A9B0C373}">
  <dimension ref="A1:A13"/>
  <sheetViews>
    <sheetView workbookViewId="0">
      <selection sqref="A1:A13"/>
    </sheetView>
  </sheetViews>
  <sheetFormatPr defaultRowHeight="14.25" x14ac:dyDescent="0.2"/>
  <sheetData>
    <row r="1" spans="1:1" x14ac:dyDescent="0.2">
      <c r="A1" t="s">
        <v>1</v>
      </c>
    </row>
    <row r="2" spans="1:1" x14ac:dyDescent="0.2">
      <c r="A2" t="s">
        <v>2</v>
      </c>
    </row>
    <row r="3" spans="1:1" x14ac:dyDescent="0.2">
      <c r="A3" t="s">
        <v>3</v>
      </c>
    </row>
    <row r="4" spans="1:1" x14ac:dyDescent="0.2">
      <c r="A4" t="s">
        <v>4</v>
      </c>
    </row>
    <row r="5" spans="1:1" x14ac:dyDescent="0.2">
      <c r="A5" t="s">
        <v>5</v>
      </c>
    </row>
    <row r="6" spans="1:1" x14ac:dyDescent="0.2">
      <c r="A6" t="s">
        <v>6</v>
      </c>
    </row>
    <row r="7" spans="1:1" x14ac:dyDescent="0.2">
      <c r="A7" t="s">
        <v>7</v>
      </c>
    </row>
    <row r="8" spans="1:1" x14ac:dyDescent="0.2">
      <c r="A8" t="s">
        <v>8</v>
      </c>
    </row>
    <row r="9" spans="1:1" x14ac:dyDescent="0.2">
      <c r="A9" t="s">
        <v>9</v>
      </c>
    </row>
    <row r="10" spans="1:1" x14ac:dyDescent="0.2">
      <c r="A10" t="s">
        <v>10</v>
      </c>
    </row>
    <row r="11" spans="1:1" x14ac:dyDescent="0.2">
      <c r="A11" t="s">
        <v>11</v>
      </c>
    </row>
    <row r="12" spans="1:1" x14ac:dyDescent="0.2">
      <c r="A12" t="s">
        <v>12</v>
      </c>
    </row>
    <row r="13" spans="1:1" x14ac:dyDescent="0.2">
      <c r="A13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Traditional formulas</vt:lpstr>
      <vt:lpstr>Array formulas</vt:lpstr>
      <vt:lpstr>Dropdown</vt:lpstr>
    </vt:vector>
  </TitlesOfParts>
  <Company>ICAEW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Lyford-Smith</dc:creator>
  <cp:lastModifiedBy>Mark Sumner</cp:lastModifiedBy>
  <dcterms:created xsi:type="dcterms:W3CDTF">2017-07-04T15:20:20Z</dcterms:created>
  <dcterms:modified xsi:type="dcterms:W3CDTF">2021-01-26T10:37:40Z</dcterms:modified>
</cp:coreProperties>
</file>