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codeName="ThisWorkbook"/>
  <mc:AlternateContent xmlns:mc="http://schemas.openxmlformats.org/markup-compatibility/2006">
    <mc:Choice Requires="x15">
      <x15ac:absPath xmlns:x15ac="http://schemas.microsoft.com/office/spreadsheetml/2010/11/ac" url="\\icaew.co.uk\cah3\CAH_USERS\cosbou\My Documents\f4f\"/>
    </mc:Choice>
  </mc:AlternateContent>
  <xr:revisionPtr revIDLastSave="0" documentId="8_{937B2215-7584-4941-8C52-FB3F60C80594}" xr6:coauthVersionLast="47" xr6:coauthVersionMax="47" xr10:uidLastSave="{00000000-0000-0000-0000-000000000000}"/>
  <bookViews>
    <workbookView xWindow="-120" yWindow="-120" windowWidth="20730" windowHeight="11160" xr2:uid="{883BA9F4-94E1-447F-B113-6FADEE67E2F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19" i="1" l="1"/>
  <c r="I15" i="1" a="1"/>
  <c r="I15" i="1" s="1"/>
  <c r="I12" i="1" a="1"/>
  <c r="I12" i="1" s="1"/>
  <c r="I9" i="1" a="1"/>
  <c r="I9" i="1" s="1"/>
  <c r="I6" i="1"/>
  <c r="I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<sst xmlns="http://schemas.openxmlformats.org/spreadsheetml/2006/main" count="329" uniqueCount="135">
  <si>
    <t>Invoice Date</t>
  </si>
  <si>
    <t>Vendor</t>
  </si>
  <si>
    <t>Invoice Number</t>
  </si>
  <si>
    <t>Invoice Amount</t>
  </si>
  <si>
    <t>Approver Name</t>
  </si>
  <si>
    <t>People Co Ltd</t>
  </si>
  <si>
    <t>Denholm Industries</t>
  </si>
  <si>
    <t>Roy Brothers</t>
  </si>
  <si>
    <t>Avenal Automotive plc</t>
  </si>
  <si>
    <t>Barber &amp; Moss LLP</t>
  </si>
  <si>
    <t>BMLLP</t>
  </si>
  <si>
    <t>Bob</t>
  </si>
  <si>
    <t>Edna</t>
  </si>
  <si>
    <t>Violet</t>
  </si>
  <si>
    <t>Helen</t>
  </si>
  <si>
    <t>Winston</t>
  </si>
  <si>
    <t>Lucius</t>
  </si>
  <si>
    <t>AA001</t>
  </si>
  <si>
    <t>AA002</t>
  </si>
  <si>
    <t>AA003</t>
  </si>
  <si>
    <t>AA004</t>
  </si>
  <si>
    <t>AA005</t>
  </si>
  <si>
    <t>AA006</t>
  </si>
  <si>
    <t>AA007</t>
  </si>
  <si>
    <t>AA008</t>
  </si>
  <si>
    <t>AA009</t>
  </si>
  <si>
    <t>AA010</t>
  </si>
  <si>
    <t>AA011</t>
  </si>
  <si>
    <t>AA012</t>
  </si>
  <si>
    <t>AA013</t>
  </si>
  <si>
    <t>AA014</t>
  </si>
  <si>
    <t>AA015</t>
  </si>
  <si>
    <t>AA016</t>
  </si>
  <si>
    <t>AA017</t>
  </si>
  <si>
    <t>AA018</t>
  </si>
  <si>
    <t>AA019</t>
  </si>
  <si>
    <t>BMLLP001</t>
  </si>
  <si>
    <t>BMLLP002</t>
  </si>
  <si>
    <t>BMLLP003</t>
  </si>
  <si>
    <t>BMLLP004</t>
  </si>
  <si>
    <t>BMLLP005</t>
  </si>
  <si>
    <t>BMLLP006</t>
  </si>
  <si>
    <t>BMLLP007</t>
  </si>
  <si>
    <t>BMLLP008</t>
  </si>
  <si>
    <t>BMLLP009</t>
  </si>
  <si>
    <t>BMLLP010</t>
  </si>
  <si>
    <t>BMLLP011</t>
  </si>
  <si>
    <t>BMLLP012</t>
  </si>
  <si>
    <t>BMLLP013</t>
  </si>
  <si>
    <t>BMLLP014</t>
  </si>
  <si>
    <t>BMLLP015</t>
  </si>
  <si>
    <t>BMLLP016</t>
  </si>
  <si>
    <t>DI001</t>
  </si>
  <si>
    <t>DI002</t>
  </si>
  <si>
    <t>DI003</t>
  </si>
  <si>
    <t>DI004</t>
  </si>
  <si>
    <t>DI005</t>
  </si>
  <si>
    <t>DI006</t>
  </si>
  <si>
    <t>DI007</t>
  </si>
  <si>
    <t>DI008</t>
  </si>
  <si>
    <t>DI009</t>
  </si>
  <si>
    <t>DI010</t>
  </si>
  <si>
    <t>DI011</t>
  </si>
  <si>
    <t>DI012</t>
  </si>
  <si>
    <t>DI013</t>
  </si>
  <si>
    <t>DI014</t>
  </si>
  <si>
    <t>DI015</t>
  </si>
  <si>
    <t>DI016</t>
  </si>
  <si>
    <t>DI017</t>
  </si>
  <si>
    <t>DI018</t>
  </si>
  <si>
    <t>DI019</t>
  </si>
  <si>
    <t>DI020</t>
  </si>
  <si>
    <t>DI021</t>
  </si>
  <si>
    <t>DI022</t>
  </si>
  <si>
    <t>PCL001</t>
  </si>
  <si>
    <t>PCL002</t>
  </si>
  <si>
    <t>PCL003</t>
  </si>
  <si>
    <t>PCL004</t>
  </si>
  <si>
    <t>PCL005</t>
  </si>
  <si>
    <t>PCL006</t>
  </si>
  <si>
    <t>PCL007</t>
  </si>
  <si>
    <t>PCL008</t>
  </si>
  <si>
    <t>PCL009</t>
  </si>
  <si>
    <t>PCL010</t>
  </si>
  <si>
    <t>PCL011</t>
  </si>
  <si>
    <t>PCL012</t>
  </si>
  <si>
    <t>PCL013</t>
  </si>
  <si>
    <t>PCL014</t>
  </si>
  <si>
    <t>PCL015</t>
  </si>
  <si>
    <t>PCL016</t>
  </si>
  <si>
    <t>PCL017</t>
  </si>
  <si>
    <t>PCL018</t>
  </si>
  <si>
    <t>PCL019</t>
  </si>
  <si>
    <t>PCL020</t>
  </si>
  <si>
    <t>PCL021</t>
  </si>
  <si>
    <t>PCL022</t>
  </si>
  <si>
    <t>RB001</t>
  </si>
  <si>
    <t>RB002</t>
  </si>
  <si>
    <t>RB003</t>
  </si>
  <si>
    <t>RB004</t>
  </si>
  <si>
    <t>RB005</t>
  </si>
  <si>
    <t>RB006</t>
  </si>
  <si>
    <t>RB007</t>
  </si>
  <si>
    <t>RB008</t>
  </si>
  <si>
    <t>RB009</t>
  </si>
  <si>
    <t>RB010</t>
  </si>
  <si>
    <t>RB011</t>
  </si>
  <si>
    <t>RB012</t>
  </si>
  <si>
    <t>RB013</t>
  </si>
  <si>
    <t>RB014</t>
  </si>
  <si>
    <t>RB015</t>
  </si>
  <si>
    <t>RB016</t>
  </si>
  <si>
    <t>RB017</t>
  </si>
  <si>
    <t>RB018</t>
  </si>
  <si>
    <t>RB019</t>
  </si>
  <si>
    <t>RB020</t>
  </si>
  <si>
    <t>RB021</t>
  </si>
  <si>
    <t>Invoice number</t>
  </si>
  <si>
    <t>Amount</t>
  </si>
  <si>
    <t>'Simple' XLOOKUP</t>
  </si>
  <si>
    <t>DA005</t>
  </si>
  <si>
    <t>Invoice amount</t>
  </si>
  <si>
    <t>Invoice Number &amp; Amt</t>
  </si>
  <si>
    <t>Custom Error Message (if not found)</t>
  </si>
  <si>
    <t>Approximate value match (match mode)</t>
  </si>
  <si>
    <t>Last invoiced approved by (search mode)</t>
  </si>
  <si>
    <t>Wildcard lookup</t>
  </si>
  <si>
    <t>Vendor Code</t>
  </si>
  <si>
    <t>Latest Invoice &amp; Amt</t>
  </si>
  <si>
    <t>Closest Invoice &amp; Amt</t>
  </si>
  <si>
    <t>Total invoices between two dates</t>
  </si>
  <si>
    <t>(XLOOKUP as a range)</t>
  </si>
  <si>
    <t>From date</t>
  </si>
  <si>
    <t>To date</t>
  </si>
  <si>
    <t>Total: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</si>
</sst>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£-809]* #,##0.00_-;\-[$£-809]* #,##0.00_-;_-[$£-809]* &quot;-&quot;??_-;_-@_-"/>
  </numFmts>
  <fonts count="18" x14ac:knownFonts="1">
    <font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11"/>
      <color rgb="FF9C0006"/>
      <name val="Arial"/>
      <family val="2"/>
    </font>
    <font>
      <sz val="11"/>
      <color rgb="FF006100"/>
      <name val="Arial"/>
      <family val="2"/>
    </font>
    <font>
      <sz val="11"/>
      <color rgb="FF9C5700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b/>
      <sz val="11"/>
      <color rgb="FF3F3F3F"/>
      <name val="Arial"/>
      <family val="2"/>
    </font>
    <font>
      <sz val="11"/>
      <color rgb="FFFF0000"/>
      <name val="Arial"/>
      <family val="2"/>
    </font>
    <font>
      <b/>
      <i/>
      <sz val="26"/>
      <color rgb="FF000000"/>
      <name val="Arial"/>
      <family val="2"/>
    </font>
    <font>
      <b/>
      <sz val="14"/>
      <color rgb="FF706F6F"/>
      <name val="Arial"/>
      <family val="2"/>
    </font>
    <font>
      <b/>
      <sz val="11"/>
      <color rgb="FF000000"/>
      <name val="Arial"/>
      <family val="2"/>
    </font>
    <font>
      <b/>
      <sz val="11"/>
      <color rgb="FF706F6F"/>
      <name val="Arial"/>
      <family val="2"/>
    </font>
    <font>
      <sz val="8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EEF3E5"/>
        <bgColor indexed="64"/>
      </patternFill>
    </fill>
    <fill>
      <patternFill patternType="solid">
        <fgColor rgb="FFE1F4F1"/>
        <bgColor indexed="64"/>
      </patternFill>
    </fill>
    <fill>
      <patternFill patternType="solid">
        <fgColor rgb="FFE8F6FA"/>
        <bgColor indexed="64"/>
      </patternFill>
    </fill>
    <fill>
      <patternFill patternType="solid">
        <fgColor rgb="FFF0E7F1"/>
        <bgColor indexed="64"/>
      </patternFill>
    </fill>
    <fill>
      <patternFill patternType="solid">
        <fgColor rgb="FFFAEDDF"/>
        <bgColor indexed="64"/>
      </patternFill>
    </fill>
    <fill>
      <patternFill patternType="solid">
        <fgColor rgb="FFDDE7CC"/>
        <bgColor indexed="64"/>
      </patternFill>
    </fill>
    <fill>
      <patternFill patternType="solid">
        <fgColor rgb="FFC4EAE3"/>
        <bgColor indexed="64"/>
      </patternFill>
    </fill>
    <fill>
      <patternFill patternType="solid">
        <fgColor rgb="FFD1EDF5"/>
        <bgColor indexed="64"/>
      </patternFill>
    </fill>
    <fill>
      <patternFill patternType="solid">
        <fgColor rgb="FFE0CFE3"/>
        <bgColor indexed="64"/>
      </patternFill>
    </fill>
    <fill>
      <patternFill patternType="solid">
        <fgColor rgb="FFF5DBBE"/>
        <bgColor indexed="64"/>
      </patternFill>
    </fill>
    <fill>
      <patternFill patternType="solid">
        <fgColor rgb="FFCBDCB2"/>
        <bgColor indexed="64"/>
      </patternFill>
    </fill>
    <fill>
      <patternFill patternType="solid">
        <fgColor rgb="FFA6DFD6"/>
        <bgColor indexed="64"/>
      </patternFill>
    </fill>
    <fill>
      <patternFill patternType="solid">
        <fgColor rgb="FFB9E5F0"/>
        <bgColor indexed="64"/>
      </patternFill>
    </fill>
    <fill>
      <patternFill patternType="solid">
        <fgColor rgb="FFD1B8D5"/>
        <bgColor indexed="64"/>
      </patternFill>
    </fill>
    <fill>
      <patternFill patternType="solid">
        <fgColor rgb="FFF0CA9E"/>
        <bgColor indexed="64"/>
      </patternFill>
    </fill>
    <fill>
      <patternFill patternType="solid">
        <fgColor rgb="FFA9C47F"/>
        <bgColor indexed="64"/>
      </patternFill>
    </fill>
    <fill>
      <patternFill patternType="solid">
        <fgColor rgb="FF6BCABA"/>
        <bgColor indexed="64"/>
      </patternFill>
    </fill>
    <fill>
      <patternFill patternType="solid">
        <fgColor rgb="FF8BD3E6"/>
        <bgColor indexed="64"/>
      </patternFill>
    </fill>
    <fill>
      <patternFill patternType="solid">
        <fgColor rgb="FFB288B9"/>
        <bgColor indexed="64"/>
      </patternFill>
    </fill>
    <fill>
      <patternFill patternType="solid">
        <fgColor rgb="FFE6A65D"/>
        <bgColor indexed="64"/>
      </patternFill>
    </fill>
  </fills>
  <borders count="7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000000"/>
      </top>
      <bottom style="double">
        <color rgb="FF000000"/>
      </bottom>
      <diagonal/>
    </border>
  </borders>
  <cellStyleXfs count="42">
    <xf numFmtId="0" fontId="0" fillId="0" borderId="0"/>
    <xf numFmtId="0" fontId="13" fillId="0" borderId="0" applyNumberFormat="0" applyFill="0" applyBorder="0" applyAlignment="0" applyProtection="0"/>
    <xf numFmtId="0" fontId="13" fillId="0" borderId="0" applyNumberFormat="0" applyFill="0" applyAlignment="0" applyProtection="0"/>
    <xf numFmtId="0" fontId="14" fillId="0" borderId="0" applyNumberFormat="0" applyFill="0" applyAlignment="0" applyProtection="0"/>
    <xf numFmtId="0" fontId="15" fillId="0" borderId="0" applyNumberFormat="0" applyFill="0" applyAlignment="0" applyProtection="0"/>
    <xf numFmtId="0" fontId="16" fillId="0" borderId="0" applyNumberFormat="0" applyFill="0" applyBorder="0" applyAlignment="0" applyProtection="0"/>
    <xf numFmtId="0" fontId="4" fillId="2" borderId="0" applyNumberFormat="0" applyBorder="0" applyAlignment="0" applyProtection="0"/>
    <xf numFmtId="0" fontId="3" fillId="3" borderId="0" applyNumberFormat="0" applyBorder="0" applyAlignment="0" applyProtection="0"/>
    <xf numFmtId="0" fontId="5" fillId="4" borderId="0" applyNumberFormat="0" applyBorder="0" applyAlignment="0" applyProtection="0"/>
    <xf numFmtId="0" fontId="9" fillId="5" borderId="1" applyNumberFormat="0" applyAlignment="0" applyProtection="0"/>
    <xf numFmtId="0" fontId="11" fillId="6" borderId="2" applyNumberFormat="0" applyAlignment="0" applyProtection="0"/>
    <xf numFmtId="0" fontId="6" fillId="6" borderId="1" applyNumberFormat="0" applyAlignment="0" applyProtection="0"/>
    <xf numFmtId="0" fontId="10" fillId="0" borderId="3" applyNumberFormat="0" applyFill="0" applyAlignment="0" applyProtection="0"/>
    <xf numFmtId="0" fontId="7" fillId="7" borderId="4" applyNumberFormat="0" applyAlignment="0" applyProtection="0"/>
    <xf numFmtId="0" fontId="12" fillId="0" borderId="0" applyNumberFormat="0" applyFill="0" applyBorder="0" applyAlignment="0" applyProtection="0"/>
    <xf numFmtId="0" fontId="2" fillId="8" borderId="5" applyNumberFormat="0" applyAlignment="0" applyProtection="0"/>
    <xf numFmtId="0" fontId="8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" fillId="24" borderId="0" applyNumberFormat="0" applyBorder="0" applyAlignment="0" applyProtection="0"/>
    <xf numFmtId="0" fontId="1" fillId="9" borderId="0" applyNumberFormat="0" applyBorder="0" applyAlignment="0" applyProtection="0"/>
    <xf numFmtId="0" fontId="1" fillId="14" borderId="0" applyNumberFormat="0" applyBorder="0" applyAlignment="0" applyProtection="0"/>
    <xf numFmtId="0" fontId="1" fillId="19" borderId="0" applyNumberFormat="0" applyBorder="0" applyAlignment="0" applyProtection="0"/>
    <xf numFmtId="0" fontId="1" fillId="25" borderId="0" applyNumberFormat="0" applyBorder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1" fillId="20" borderId="0" applyNumberFormat="0" applyBorder="0" applyAlignment="0" applyProtection="0"/>
    <xf numFmtId="0" fontId="1" fillId="26" borderId="0" applyNumberFormat="0" applyBorder="0" applyAlignment="0" applyProtection="0"/>
    <xf numFmtId="0" fontId="1" fillId="11" borderId="0" applyNumberFormat="0" applyBorder="0" applyAlignment="0" applyProtection="0"/>
    <xf numFmtId="0" fontId="1" fillId="16" borderId="0" applyNumberFormat="0" applyBorder="0" applyAlignment="0" applyProtection="0"/>
    <xf numFmtId="0" fontId="1" fillId="21" borderId="0" applyNumberFormat="0" applyBorder="0" applyAlignment="0" applyProtection="0"/>
    <xf numFmtId="0" fontId="1" fillId="27" borderId="0" applyNumberFormat="0" applyBorder="0" applyAlignment="0" applyProtection="0"/>
    <xf numFmtId="0" fontId="1" fillId="12" borderId="0" applyNumberFormat="0" applyBorder="0" applyAlignment="0" applyProtection="0"/>
    <xf numFmtId="0" fontId="1" fillId="17" borderId="0" applyNumberFormat="0" applyBorder="0" applyAlignment="0" applyProtection="0"/>
    <xf numFmtId="0" fontId="1" fillId="22" borderId="0" applyNumberFormat="0" applyBorder="0" applyAlignment="0" applyProtection="0"/>
    <xf numFmtId="0" fontId="1" fillId="28" borderId="0" applyNumberFormat="0" applyBorder="0" applyAlignment="0" applyProtection="0"/>
    <xf numFmtId="0" fontId="1" fillId="13" borderId="0" applyNumberFormat="0" applyBorder="0" applyAlignment="0" applyProtection="0"/>
    <xf numFmtId="0" fontId="1" fillId="18" borderId="0" applyNumberFormat="0" applyBorder="0" applyAlignment="0" applyProtection="0"/>
    <xf numFmtId="0" fontId="1" fillId="23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  <xf numFmtId="0" fontId="1" fillId="0" borderId="0" applyNumberFormat="0" applyBorder="0" applyAlignment="0" applyProtection="0"/>
  </cellStyleXfs>
  <cellXfs count="9">
    <xf numFmtId="0" fontId="0" fillId="0" borderId="0" xfId="0"/>
    <xf numFmtId="14" fontId="0" fillId="0" borderId="0" xfId="0" applyNumberFormat="1"/>
    <xf numFmtId="2" fontId="0" fillId="0" borderId="0" xfId="0" applyNumberFormat="1"/>
    <xf numFmtId="164" fontId="0" fillId="0" borderId="0" xfId="0" applyNumberFormat="1"/>
    <xf numFmtId="14" fontId="15" fillId="0" borderId="0" xfId="0" applyNumberFormat="1" applyFont="1"/>
    <xf numFmtId="0" fontId="15" fillId="0" borderId="0" xfId="0" applyFont="1"/>
    <xf numFmtId="2" fontId="15" fillId="0" borderId="0" xfId="0" applyNumberFormat="1" applyFont="1"/>
    <xf numFmtId="0" fontId="0" fillId="0" borderId="0" xfId="0" quotePrefix="1"/>
    <xf numFmtId="164" fontId="0" fillId="0" borderId="0" xfId="0" applyNumberFormat="1" applyAlignment="1">
      <alignment horizontal="lef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 customBuiltin="1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000000"/>
      <color rgb="FFFFE8C0"/>
      <color rgb="FFFFF1D9"/>
      <color rgb="FFFFF6E6"/>
      <color rgb="FFFFFAF2"/>
      <color rgb="FFF1C09D"/>
      <color rgb="FFF1C080"/>
      <color rgb="FFF7D9C4"/>
      <color rgb="FFF9E6D8"/>
      <color rgb="FFFCF2E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ICAEW Office">
      <a:dk1>
        <a:srgbClr val="000000"/>
      </a:dk1>
      <a:lt1>
        <a:srgbClr val="FFFFFF"/>
      </a:lt1>
      <a:dk2>
        <a:srgbClr val="706F6F"/>
      </a:dk2>
      <a:lt2>
        <a:srgbClr val="E30613"/>
      </a:lt2>
      <a:accent1>
        <a:srgbClr val="A9C47F"/>
      </a:accent1>
      <a:accent2>
        <a:srgbClr val="6BCABA"/>
      </a:accent2>
      <a:accent3>
        <a:srgbClr val="8BD3E6"/>
      </a:accent3>
      <a:accent4>
        <a:srgbClr val="B288B9"/>
      </a:accent4>
      <a:accent5>
        <a:srgbClr val="E6A65D"/>
      </a:accent5>
      <a:accent6>
        <a:srgbClr val="D4E2BF"/>
      </a:accent6>
      <a:hlink>
        <a:srgbClr val="0563C1"/>
      </a:hlink>
      <a:folHlink>
        <a:srgbClr val="954F72"/>
      </a:folHlink>
    </a:clrScheme>
    <a:fontScheme name="ICAEW Fonts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/>
      <a:bodyPr vertOverflow="clip" horzOverflow="clip" rtlCol="0" anchor="t"/>
      <a:lstStyle>
        <a:defPPr algn="l">
          <a:defRPr sz="1100">
            <a:solidFill>
              <a:srgbClr val="000000"/>
            </a:solidFill>
            <a:latin typeface="Arial" panose="020B0604020202020204" pitchFamily="34" charset="0"/>
            <a:cs typeface="Arial" panose="020B0604020202020204" pitchFamily="34" charset="0"/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txDef>
      <a:spPr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a:spPr>
      <a:bodyPr vertOverflow="clip" horzOverflow="clip" wrap="square" rtlCol="0" anchor="t"/>
      <a:lstStyle>
        <a:defPPr algn="l">
          <a:defRPr sz="1100">
            <a:latin typeface="Arial" panose="020B0604020202020204" pitchFamily="34" charset="0"/>
            <a:cs typeface="Arial" panose="020B0604020202020204" pitchFamily="34" charset="0"/>
          </a:defRPr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a:style>
    </a:tx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8BE82-11B1-4DE5-A5C3-0E519DD4635A}">
  <sheetPr codeName="Sheet1"/>
  <dimension ref="A1:J101"/>
  <sheetViews>
    <sheetView tabSelected="1" workbookViewId="0">
      <selection activeCell="G22" sqref="G22"/>
    </sheetView>
  </sheetViews>
  <sheetFormatPr defaultRowHeight="14.25" x14ac:dyDescent="0.2"/>
  <cols>
    <col min="1" max="1" width="12" style="1" bestFit="1" customWidth="1"/>
    <col min="2" max="2" width="18.875" bestFit="1" customWidth="1"/>
    <col min="3" max="3" width="15" bestFit="1" customWidth="1"/>
    <col min="4" max="4" width="14.75" style="2" bestFit="1" customWidth="1"/>
    <col min="5" max="5" width="14.75" bestFit="1" customWidth="1"/>
    <col min="7" max="7" width="35.375" bestFit="1" customWidth="1"/>
    <col min="8" max="8" width="18.875" bestFit="1" customWidth="1"/>
    <col min="9" max="9" width="15.875" bestFit="1" customWidth="1"/>
    <col min="10" max="10" width="10.125" bestFit="1" customWidth="1"/>
  </cols>
  <sheetData>
    <row r="1" spans="1:10" ht="15" x14ac:dyDescent="0.25">
      <c r="A1" s="4" t="s">
        <v>0</v>
      </c>
      <c r="B1" s="5" t="s">
        <v>1</v>
      </c>
      <c r="C1" s="5" t="s">
        <v>2</v>
      </c>
      <c r="D1" s="6" t="s">
        <v>3</v>
      </c>
      <c r="E1" s="5" t="s">
        <v>4</v>
      </c>
    </row>
    <row r="2" spans="1:10" x14ac:dyDescent="0.2">
      <c r="A2" s="1">
        <v>44197</v>
      </c>
      <c r="B2" t="s">
        <v>9</v>
      </c>
      <c r="C2" t="s">
        <v>36</v>
      </c>
      <c r="D2" s="3">
        <v>4549.24</v>
      </c>
      <c r="E2" t="s">
        <v>16</v>
      </c>
      <c r="G2" s="7" t="s">
        <v>119</v>
      </c>
      <c r="H2" t="s">
        <v>117</v>
      </c>
      <c r="I2" t="s">
        <v>56</v>
      </c>
    </row>
    <row r="3" spans="1:10" x14ac:dyDescent="0.2">
      <c r="A3" s="1">
        <v>44206</v>
      </c>
      <c r="B3" t="s">
        <v>5</v>
      </c>
      <c r="C3" t="s">
        <v>74</v>
      </c>
      <c r="D3" s="3">
        <v>1927.97</v>
      </c>
      <c r="E3" t="s">
        <v>13</v>
      </c>
      <c r="H3" t="s">
        <v>118</v>
      </c>
      <c r="I3" s="3">
        <f>_xlfn.XLOOKUP(I2,$C$2:$C$101,$D$2:$D$101)</f>
        <v>2677.75</v>
      </c>
    </row>
    <row r="4" spans="1:10" x14ac:dyDescent="0.2">
      <c r="A4" s="1">
        <v>44211</v>
      </c>
      <c r="B4" t="s">
        <v>7</v>
      </c>
      <c r="C4" t="s">
        <v>96</v>
      </c>
      <c r="D4" s="3">
        <v>6344.46</v>
      </c>
      <c r="E4" t="s">
        <v>12</v>
      </c>
    </row>
    <row r="5" spans="1:10" x14ac:dyDescent="0.2">
      <c r="A5" s="1">
        <v>44212</v>
      </c>
      <c r="B5" t="s">
        <v>7</v>
      </c>
      <c r="C5" t="s">
        <v>97</v>
      </c>
      <c r="D5" s="3">
        <v>2545.63</v>
      </c>
      <c r="E5" t="s">
        <v>11</v>
      </c>
      <c r="G5" t="s">
        <v>123</v>
      </c>
      <c r="H5" t="s">
        <v>117</v>
      </c>
      <c r="I5" t="s">
        <v>120</v>
      </c>
    </row>
    <row r="6" spans="1:10" x14ac:dyDescent="0.2">
      <c r="A6" s="1">
        <v>44213</v>
      </c>
      <c r="B6" t="s">
        <v>7</v>
      </c>
      <c r="C6" t="s">
        <v>98</v>
      </c>
      <c r="D6" s="3">
        <v>8588.06</v>
      </c>
      <c r="E6" t="s">
        <v>16</v>
      </c>
      <c r="H6" t="s">
        <v>118</v>
      </c>
      <c r="I6" s="8" t="str">
        <f>_xlfn.XLOOKUP(I5,$C$2:$C$101,$D$2:$D$101,"Invoice not found")</f>
        <v>Invoice not found</v>
      </c>
    </row>
    <row r="7" spans="1:10" x14ac:dyDescent="0.2">
      <c r="A7" s="1">
        <v>44218</v>
      </c>
      <c r="B7" t="s">
        <v>5</v>
      </c>
      <c r="C7" t="s">
        <v>75</v>
      </c>
      <c r="D7" s="3">
        <v>9170.8799999999992</v>
      </c>
      <c r="E7" t="s">
        <v>13</v>
      </c>
    </row>
    <row r="8" spans="1:10" x14ac:dyDescent="0.2">
      <c r="A8" s="1">
        <v>44239</v>
      </c>
      <c r="B8" t="s">
        <v>9</v>
      </c>
      <c r="C8" t="s">
        <v>37</v>
      </c>
      <c r="D8" s="3">
        <v>7444.58</v>
      </c>
      <c r="E8" t="s">
        <v>15</v>
      </c>
      <c r="G8" t="s">
        <v>124</v>
      </c>
      <c r="H8" t="s">
        <v>121</v>
      </c>
      <c r="I8" s="3">
        <v>5000</v>
      </c>
    </row>
    <row r="9" spans="1:10" x14ac:dyDescent="0.2">
      <c r="A9" s="1">
        <v>44240</v>
      </c>
      <c r="B9" t="s">
        <v>8</v>
      </c>
      <c r="C9" t="s">
        <v>17</v>
      </c>
      <c r="D9" s="3">
        <v>6052.94</v>
      </c>
      <c r="E9" t="s">
        <v>12</v>
      </c>
      <c r="H9" t="s">
        <v>129</v>
      </c>
      <c r="I9" s="8" t="str" cm="1">
        <f t="array" ref="I9:J9">_xlfn.XLOOKUP(I8,$D$2:$D$101,$C$2:$D$101,"No results found",-1)</f>
        <v>PCL003</v>
      </c>
      <c r="J9" s="3">
        <v>4967.79</v>
      </c>
    </row>
    <row r="10" spans="1:10" x14ac:dyDescent="0.2">
      <c r="A10" s="1">
        <v>44245</v>
      </c>
      <c r="B10" t="s">
        <v>7</v>
      </c>
      <c r="C10" t="s">
        <v>99</v>
      </c>
      <c r="D10" s="3">
        <v>2986.66</v>
      </c>
      <c r="E10" t="s">
        <v>12</v>
      </c>
    </row>
    <row r="11" spans="1:10" x14ac:dyDescent="0.2">
      <c r="A11" s="1">
        <v>44245</v>
      </c>
      <c r="B11" t="s">
        <v>7</v>
      </c>
      <c r="C11" t="s">
        <v>100</v>
      </c>
      <c r="D11" s="3">
        <v>7630.95</v>
      </c>
      <c r="E11" t="s">
        <v>12</v>
      </c>
      <c r="G11" t="s">
        <v>125</v>
      </c>
      <c r="H11" t="s">
        <v>4</v>
      </c>
      <c r="I11" t="s">
        <v>16</v>
      </c>
    </row>
    <row r="12" spans="1:10" x14ac:dyDescent="0.2">
      <c r="A12" s="1">
        <v>44247</v>
      </c>
      <c r="B12" t="s">
        <v>8</v>
      </c>
      <c r="C12" t="s">
        <v>18</v>
      </c>
      <c r="D12" s="3">
        <v>3508.08</v>
      </c>
      <c r="E12" t="s">
        <v>16</v>
      </c>
      <c r="H12" t="s">
        <v>122</v>
      </c>
      <c r="I12" s="8" t="str" cm="1">
        <f t="array" ref="I12:J12">_xlfn.XLOOKUP(I11,$E$2:$E$101,$C$2:$D$101, , ,-1)</f>
        <v>DI022</v>
      </c>
      <c r="J12" s="3">
        <v>4405.92</v>
      </c>
    </row>
    <row r="13" spans="1:10" x14ac:dyDescent="0.2">
      <c r="A13" s="1">
        <v>44248</v>
      </c>
      <c r="B13" t="s">
        <v>5</v>
      </c>
      <c r="C13" t="s">
        <v>76</v>
      </c>
      <c r="D13" s="3">
        <v>4967.79</v>
      </c>
      <c r="E13" t="s">
        <v>12</v>
      </c>
    </row>
    <row r="14" spans="1:10" x14ac:dyDescent="0.2">
      <c r="A14" s="1">
        <v>44250</v>
      </c>
      <c r="B14" t="s">
        <v>5</v>
      </c>
      <c r="C14" t="s">
        <v>77</v>
      </c>
      <c r="D14" s="3">
        <v>996.64</v>
      </c>
      <c r="E14" t="s">
        <v>14</v>
      </c>
      <c r="G14" t="s">
        <v>126</v>
      </c>
      <c r="H14" t="s">
        <v>127</v>
      </c>
      <c r="I14" t="s">
        <v>10</v>
      </c>
    </row>
    <row r="15" spans="1:10" x14ac:dyDescent="0.2">
      <c r="A15" s="1">
        <v>44251</v>
      </c>
      <c r="B15" t="s">
        <v>6</v>
      </c>
      <c r="C15" t="s">
        <v>52</v>
      </c>
      <c r="D15" s="3">
        <v>3156.59</v>
      </c>
      <c r="E15" t="s">
        <v>16</v>
      </c>
      <c r="H15" t="s">
        <v>128</v>
      </c>
      <c r="I15" s="8" t="str" cm="1">
        <f t="array" ref="I15:J15">_xlfn.XLOOKUP(I14&amp;"*",$C$2:$C$101,$C$2:$D$101, ,2,-1)</f>
        <v>BMLLP016</v>
      </c>
      <c r="J15" s="3">
        <v>4636.2299999999996</v>
      </c>
    </row>
    <row r="16" spans="1:10" x14ac:dyDescent="0.2">
      <c r="A16" s="1">
        <v>44265</v>
      </c>
      <c r="B16" t="s">
        <v>9</v>
      </c>
      <c r="C16" t="s">
        <v>38</v>
      </c>
      <c r="D16" s="3">
        <v>3984.2</v>
      </c>
      <c r="E16" t="s">
        <v>13</v>
      </c>
    </row>
    <row r="17" spans="1:9" x14ac:dyDescent="0.2">
      <c r="A17" s="1">
        <v>44280</v>
      </c>
      <c r="B17" t="s">
        <v>6</v>
      </c>
      <c r="C17" t="s">
        <v>53</v>
      </c>
      <c r="D17" s="3">
        <v>6261.14</v>
      </c>
      <c r="E17" t="s">
        <v>11</v>
      </c>
      <c r="G17" t="s">
        <v>130</v>
      </c>
      <c r="H17" t="s">
        <v>132</v>
      </c>
      <c r="I17" s="1">
        <v>44378</v>
      </c>
    </row>
    <row r="18" spans="1:9" x14ac:dyDescent="0.2">
      <c r="A18" s="1">
        <v>44288</v>
      </c>
      <c r="B18" t="s">
        <v>9</v>
      </c>
      <c r="C18" t="s">
        <v>39</v>
      </c>
      <c r="D18" s="3">
        <v>8272.0400000000009</v>
      </c>
      <c r="E18" t="s">
        <v>12</v>
      </c>
      <c r="G18" t="s">
        <v>131</v>
      </c>
      <c r="H18" t="s">
        <v>133</v>
      </c>
      <c r="I18" s="1">
        <v>44469</v>
      </c>
    </row>
    <row r="19" spans="1:9" x14ac:dyDescent="0.2">
      <c r="A19" s="1">
        <v>44288</v>
      </c>
      <c r="B19" t="s">
        <v>6</v>
      </c>
      <c r="C19" t="s">
        <v>54</v>
      </c>
      <c r="D19" s="3">
        <v>6528.98</v>
      </c>
      <c r="E19" t="s">
        <v>11</v>
      </c>
      <c r="H19" t="s">
        <v>134</v>
      </c>
      <c r="I19" s="3">
        <f>SUM(_xlfn.XLOOKUP(I17,$A$2:$A$101,$D$2:$D$101,,1,1):_xlfn.XLOOKUP(I18,$A$2:$A$101,$D$2:$D$101,,-1,-1))</f>
        <v>123214.28</v>
      </c>
    </row>
    <row r="20" spans="1:9" x14ac:dyDescent="0.2">
      <c r="A20" s="1">
        <v>44289</v>
      </c>
      <c r="B20" t="s">
        <v>9</v>
      </c>
      <c r="C20" t="s">
        <v>40</v>
      </c>
      <c r="D20" s="3">
        <v>9967.19</v>
      </c>
      <c r="E20" t="s">
        <v>12</v>
      </c>
    </row>
    <row r="21" spans="1:9" x14ac:dyDescent="0.2">
      <c r="A21" s="1">
        <v>44291</v>
      </c>
      <c r="B21" t="s">
        <v>6</v>
      </c>
      <c r="C21" t="s">
        <v>55</v>
      </c>
      <c r="D21" s="3">
        <v>8951.0300000000007</v>
      </c>
      <c r="E21" t="s">
        <v>11</v>
      </c>
    </row>
    <row r="22" spans="1:9" x14ac:dyDescent="0.2">
      <c r="A22" s="1">
        <v>44293</v>
      </c>
      <c r="B22" t="s">
        <v>5</v>
      </c>
      <c r="C22" t="s">
        <v>78</v>
      </c>
      <c r="D22" s="3">
        <v>7997.67</v>
      </c>
      <c r="E22" t="s">
        <v>15</v>
      </c>
    </row>
    <row r="23" spans="1:9" x14ac:dyDescent="0.2">
      <c r="A23" s="1">
        <v>44298</v>
      </c>
      <c r="B23" t="s">
        <v>8</v>
      </c>
      <c r="C23" t="s">
        <v>19</v>
      </c>
      <c r="D23" s="3">
        <v>8369.44</v>
      </c>
      <c r="E23" t="s">
        <v>15</v>
      </c>
    </row>
    <row r="24" spans="1:9" x14ac:dyDescent="0.2">
      <c r="A24" s="1">
        <v>44299</v>
      </c>
      <c r="B24" t="s">
        <v>8</v>
      </c>
      <c r="C24" t="s">
        <v>20</v>
      </c>
      <c r="D24" s="3">
        <v>3812.65</v>
      </c>
      <c r="E24" t="s">
        <v>11</v>
      </c>
    </row>
    <row r="25" spans="1:9" x14ac:dyDescent="0.2">
      <c r="A25" s="1">
        <v>44300</v>
      </c>
      <c r="B25" t="s">
        <v>7</v>
      </c>
      <c r="C25" t="s">
        <v>101</v>
      </c>
      <c r="D25" s="3">
        <v>7572.1</v>
      </c>
      <c r="E25" t="s">
        <v>11</v>
      </c>
    </row>
    <row r="26" spans="1:9" x14ac:dyDescent="0.2">
      <c r="A26" s="1">
        <v>44301</v>
      </c>
      <c r="B26" t="s">
        <v>7</v>
      </c>
      <c r="C26" t="s">
        <v>102</v>
      </c>
      <c r="D26" s="3">
        <v>9741.02</v>
      </c>
      <c r="E26" t="s">
        <v>14</v>
      </c>
    </row>
    <row r="27" spans="1:9" x14ac:dyDescent="0.2">
      <c r="A27" s="1">
        <v>44303</v>
      </c>
      <c r="B27" t="s">
        <v>8</v>
      </c>
      <c r="C27" t="s">
        <v>21</v>
      </c>
      <c r="D27" s="3">
        <v>949.31</v>
      </c>
      <c r="E27" t="s">
        <v>15</v>
      </c>
    </row>
    <row r="28" spans="1:9" x14ac:dyDescent="0.2">
      <c r="A28" s="1">
        <v>44303</v>
      </c>
      <c r="B28" t="s">
        <v>6</v>
      </c>
      <c r="C28" t="s">
        <v>56</v>
      </c>
      <c r="D28" s="3">
        <v>2677.75</v>
      </c>
      <c r="E28" t="s">
        <v>12</v>
      </c>
    </row>
    <row r="29" spans="1:9" x14ac:dyDescent="0.2">
      <c r="A29" s="1">
        <v>44304</v>
      </c>
      <c r="B29" t="s">
        <v>9</v>
      </c>
      <c r="C29" t="s">
        <v>41</v>
      </c>
      <c r="D29" s="3">
        <v>701.65</v>
      </c>
      <c r="E29" t="s">
        <v>16</v>
      </c>
    </row>
    <row r="30" spans="1:9" x14ac:dyDescent="0.2">
      <c r="A30" s="1">
        <v>44308</v>
      </c>
      <c r="B30" t="s">
        <v>7</v>
      </c>
      <c r="C30" t="s">
        <v>103</v>
      </c>
      <c r="D30" s="3">
        <v>8391.9</v>
      </c>
      <c r="E30" t="s">
        <v>16</v>
      </c>
    </row>
    <row r="31" spans="1:9" x14ac:dyDescent="0.2">
      <c r="A31" s="1">
        <v>44315</v>
      </c>
      <c r="B31" t="s">
        <v>9</v>
      </c>
      <c r="C31" t="s">
        <v>42</v>
      </c>
      <c r="D31" s="3">
        <v>9424.3700000000008</v>
      </c>
      <c r="E31" t="s">
        <v>13</v>
      </c>
    </row>
    <row r="32" spans="1:9" x14ac:dyDescent="0.2">
      <c r="A32" s="1">
        <v>44320</v>
      </c>
      <c r="B32" t="s">
        <v>5</v>
      </c>
      <c r="C32" t="s">
        <v>79</v>
      </c>
      <c r="D32" s="3">
        <v>2707.11</v>
      </c>
      <c r="E32" t="s">
        <v>14</v>
      </c>
    </row>
    <row r="33" spans="1:5" x14ac:dyDescent="0.2">
      <c r="A33" s="1">
        <v>44321</v>
      </c>
      <c r="B33" t="s">
        <v>8</v>
      </c>
      <c r="C33" t="s">
        <v>22</v>
      </c>
      <c r="D33" s="3">
        <v>8726.15</v>
      </c>
      <c r="E33" t="s">
        <v>11</v>
      </c>
    </row>
    <row r="34" spans="1:5" x14ac:dyDescent="0.2">
      <c r="A34" s="1">
        <v>44326</v>
      </c>
      <c r="B34" t="s">
        <v>5</v>
      </c>
      <c r="C34" t="s">
        <v>80</v>
      </c>
      <c r="D34" s="3">
        <v>3373.36</v>
      </c>
      <c r="E34" t="s">
        <v>16</v>
      </c>
    </row>
    <row r="35" spans="1:5" x14ac:dyDescent="0.2">
      <c r="A35" s="1">
        <v>44328</v>
      </c>
      <c r="B35" t="s">
        <v>8</v>
      </c>
      <c r="C35" t="s">
        <v>23</v>
      </c>
      <c r="D35" s="3">
        <v>2735.78</v>
      </c>
      <c r="E35" t="s">
        <v>16</v>
      </c>
    </row>
    <row r="36" spans="1:5" x14ac:dyDescent="0.2">
      <c r="A36" s="1">
        <v>44329</v>
      </c>
      <c r="B36" t="s">
        <v>5</v>
      </c>
      <c r="C36" t="s">
        <v>81</v>
      </c>
      <c r="D36" s="3">
        <v>3961.5</v>
      </c>
      <c r="E36" t="s">
        <v>11</v>
      </c>
    </row>
    <row r="37" spans="1:5" x14ac:dyDescent="0.2">
      <c r="A37" s="1">
        <v>44330</v>
      </c>
      <c r="B37" t="s">
        <v>5</v>
      </c>
      <c r="C37" t="s">
        <v>82</v>
      </c>
      <c r="D37" s="3">
        <v>7047.29</v>
      </c>
      <c r="E37" t="s">
        <v>16</v>
      </c>
    </row>
    <row r="38" spans="1:5" x14ac:dyDescent="0.2">
      <c r="A38" s="1">
        <v>44333</v>
      </c>
      <c r="B38" t="s">
        <v>5</v>
      </c>
      <c r="C38" t="s">
        <v>83</v>
      </c>
      <c r="D38" s="3">
        <v>2500.42</v>
      </c>
      <c r="E38" t="s">
        <v>14</v>
      </c>
    </row>
    <row r="39" spans="1:5" x14ac:dyDescent="0.2">
      <c r="A39" s="1">
        <v>44338</v>
      </c>
      <c r="B39" t="s">
        <v>5</v>
      </c>
      <c r="C39" t="s">
        <v>84</v>
      </c>
      <c r="D39" s="3">
        <v>579.74</v>
      </c>
      <c r="E39" t="s">
        <v>11</v>
      </c>
    </row>
    <row r="40" spans="1:5" x14ac:dyDescent="0.2">
      <c r="A40" s="1">
        <v>44341</v>
      </c>
      <c r="B40" t="s">
        <v>7</v>
      </c>
      <c r="C40" t="s">
        <v>104</v>
      </c>
      <c r="D40" s="3">
        <v>9389.75</v>
      </c>
      <c r="E40" t="s">
        <v>12</v>
      </c>
    </row>
    <row r="41" spans="1:5" x14ac:dyDescent="0.2">
      <c r="A41" s="1">
        <v>44343</v>
      </c>
      <c r="B41" t="s">
        <v>6</v>
      </c>
      <c r="C41" t="s">
        <v>57</v>
      </c>
      <c r="D41" s="3">
        <v>3191.4</v>
      </c>
      <c r="E41" t="s">
        <v>11</v>
      </c>
    </row>
    <row r="42" spans="1:5" x14ac:dyDescent="0.2">
      <c r="A42" s="1">
        <v>44347</v>
      </c>
      <c r="B42" t="s">
        <v>9</v>
      </c>
      <c r="C42" t="s">
        <v>43</v>
      </c>
      <c r="D42" s="3">
        <v>637.71</v>
      </c>
      <c r="E42" t="s">
        <v>16</v>
      </c>
    </row>
    <row r="43" spans="1:5" x14ac:dyDescent="0.2">
      <c r="A43" s="1">
        <v>44348</v>
      </c>
      <c r="B43" t="s">
        <v>8</v>
      </c>
      <c r="C43" t="s">
        <v>24</v>
      </c>
      <c r="D43" s="3">
        <v>3200.38</v>
      </c>
      <c r="E43" t="s">
        <v>11</v>
      </c>
    </row>
    <row r="44" spans="1:5" x14ac:dyDescent="0.2">
      <c r="A44" s="1">
        <v>44349</v>
      </c>
      <c r="B44" t="s">
        <v>7</v>
      </c>
      <c r="C44" t="s">
        <v>105</v>
      </c>
      <c r="D44" s="3">
        <v>1720.28</v>
      </c>
      <c r="E44" t="s">
        <v>12</v>
      </c>
    </row>
    <row r="45" spans="1:5" x14ac:dyDescent="0.2">
      <c r="A45" s="1">
        <v>44350</v>
      </c>
      <c r="B45" t="s">
        <v>5</v>
      </c>
      <c r="C45" t="s">
        <v>85</v>
      </c>
      <c r="D45" s="3">
        <v>2725.16</v>
      </c>
      <c r="E45" t="s">
        <v>11</v>
      </c>
    </row>
    <row r="46" spans="1:5" x14ac:dyDescent="0.2">
      <c r="A46" s="1">
        <v>44351</v>
      </c>
      <c r="B46" t="s">
        <v>8</v>
      </c>
      <c r="C46" t="s">
        <v>25</v>
      </c>
      <c r="D46" s="3">
        <v>9943.57</v>
      </c>
      <c r="E46" t="s">
        <v>11</v>
      </c>
    </row>
    <row r="47" spans="1:5" x14ac:dyDescent="0.2">
      <c r="A47" s="1">
        <v>44352</v>
      </c>
      <c r="B47" t="s">
        <v>5</v>
      </c>
      <c r="C47" t="s">
        <v>86</v>
      </c>
      <c r="D47" s="3">
        <v>8004.7</v>
      </c>
      <c r="E47" t="s">
        <v>15</v>
      </c>
    </row>
    <row r="48" spans="1:5" x14ac:dyDescent="0.2">
      <c r="A48" s="1">
        <v>44353</v>
      </c>
      <c r="B48" t="s">
        <v>9</v>
      </c>
      <c r="C48" t="s">
        <v>44</v>
      </c>
      <c r="D48" s="3">
        <v>9979.42</v>
      </c>
      <c r="E48" t="s">
        <v>15</v>
      </c>
    </row>
    <row r="49" spans="1:5" x14ac:dyDescent="0.2">
      <c r="A49" s="1">
        <v>44353</v>
      </c>
      <c r="B49" t="s">
        <v>7</v>
      </c>
      <c r="C49" t="s">
        <v>106</v>
      </c>
      <c r="D49" s="3">
        <v>6795.5</v>
      </c>
      <c r="E49" t="s">
        <v>15</v>
      </c>
    </row>
    <row r="50" spans="1:5" x14ac:dyDescent="0.2">
      <c r="A50" s="1">
        <v>44362</v>
      </c>
      <c r="B50" t="s">
        <v>9</v>
      </c>
      <c r="C50" t="s">
        <v>45</v>
      </c>
      <c r="D50" s="3">
        <v>2744.72</v>
      </c>
      <c r="E50" t="s">
        <v>11</v>
      </c>
    </row>
    <row r="51" spans="1:5" x14ac:dyDescent="0.2">
      <c r="A51" s="1">
        <v>44365</v>
      </c>
      <c r="B51" t="s">
        <v>6</v>
      </c>
      <c r="C51" t="s">
        <v>58</v>
      </c>
      <c r="D51" s="3">
        <v>2717.1</v>
      </c>
      <c r="E51" t="s">
        <v>16</v>
      </c>
    </row>
    <row r="52" spans="1:5" x14ac:dyDescent="0.2">
      <c r="A52" s="1">
        <v>44367</v>
      </c>
      <c r="B52" t="s">
        <v>7</v>
      </c>
      <c r="C52" t="s">
        <v>107</v>
      </c>
      <c r="D52" s="3">
        <v>2419.5100000000002</v>
      </c>
      <c r="E52" t="s">
        <v>15</v>
      </c>
    </row>
    <row r="53" spans="1:5" x14ac:dyDescent="0.2">
      <c r="A53" s="1">
        <v>44371</v>
      </c>
      <c r="B53" t="s">
        <v>6</v>
      </c>
      <c r="C53" t="s">
        <v>59</v>
      </c>
      <c r="D53" s="3">
        <v>6847.05</v>
      </c>
      <c r="E53" t="s">
        <v>13</v>
      </c>
    </row>
    <row r="54" spans="1:5" x14ac:dyDescent="0.2">
      <c r="A54" s="1">
        <v>44374</v>
      </c>
      <c r="B54" t="s">
        <v>7</v>
      </c>
      <c r="C54" t="s">
        <v>108</v>
      </c>
      <c r="D54" s="3">
        <v>3279.06</v>
      </c>
      <c r="E54" t="s">
        <v>16</v>
      </c>
    </row>
    <row r="55" spans="1:5" x14ac:dyDescent="0.2">
      <c r="A55" s="1">
        <v>44377</v>
      </c>
      <c r="B55" t="s">
        <v>5</v>
      </c>
      <c r="C55" t="s">
        <v>87</v>
      </c>
      <c r="D55" s="3">
        <v>7838.93</v>
      </c>
      <c r="E55" t="s">
        <v>13</v>
      </c>
    </row>
    <row r="56" spans="1:5" x14ac:dyDescent="0.2">
      <c r="A56" s="1">
        <v>44381</v>
      </c>
      <c r="B56" t="s">
        <v>8</v>
      </c>
      <c r="C56" t="s">
        <v>26</v>
      </c>
      <c r="D56" s="3">
        <v>8501.84</v>
      </c>
      <c r="E56" t="s">
        <v>14</v>
      </c>
    </row>
    <row r="57" spans="1:5" x14ac:dyDescent="0.2">
      <c r="A57" s="1">
        <v>44382</v>
      </c>
      <c r="B57" t="s">
        <v>8</v>
      </c>
      <c r="C57" t="s">
        <v>27</v>
      </c>
      <c r="D57" s="3">
        <v>1271.28</v>
      </c>
      <c r="E57" t="s">
        <v>16</v>
      </c>
    </row>
    <row r="58" spans="1:5" x14ac:dyDescent="0.2">
      <c r="A58" s="1">
        <v>44388</v>
      </c>
      <c r="B58" t="s">
        <v>9</v>
      </c>
      <c r="C58" t="s">
        <v>46</v>
      </c>
      <c r="D58" s="3">
        <v>6536.56</v>
      </c>
      <c r="E58" t="s">
        <v>13</v>
      </c>
    </row>
    <row r="59" spans="1:5" x14ac:dyDescent="0.2">
      <c r="A59" s="1">
        <v>44388</v>
      </c>
      <c r="B59" t="s">
        <v>9</v>
      </c>
      <c r="C59" t="s">
        <v>47</v>
      </c>
      <c r="D59" s="3">
        <v>3590.78</v>
      </c>
      <c r="E59" t="s">
        <v>11</v>
      </c>
    </row>
    <row r="60" spans="1:5" x14ac:dyDescent="0.2">
      <c r="A60" s="1">
        <v>44388</v>
      </c>
      <c r="B60" t="s">
        <v>6</v>
      </c>
      <c r="C60" t="s">
        <v>60</v>
      </c>
      <c r="D60" s="3">
        <v>6093.09</v>
      </c>
      <c r="E60" t="s">
        <v>13</v>
      </c>
    </row>
    <row r="61" spans="1:5" x14ac:dyDescent="0.2">
      <c r="A61" s="1">
        <v>44391</v>
      </c>
      <c r="B61" t="s">
        <v>8</v>
      </c>
      <c r="C61" t="s">
        <v>28</v>
      </c>
      <c r="D61" s="3">
        <v>3731.17</v>
      </c>
      <c r="E61" t="s">
        <v>11</v>
      </c>
    </row>
    <row r="62" spans="1:5" x14ac:dyDescent="0.2">
      <c r="A62" s="1">
        <v>44393</v>
      </c>
      <c r="B62" t="s">
        <v>8</v>
      </c>
      <c r="C62" t="s">
        <v>29</v>
      </c>
      <c r="D62" s="3">
        <v>5764.55</v>
      </c>
      <c r="E62" t="s">
        <v>14</v>
      </c>
    </row>
    <row r="63" spans="1:5" x14ac:dyDescent="0.2">
      <c r="A63" s="1">
        <v>44396</v>
      </c>
      <c r="B63" t="s">
        <v>8</v>
      </c>
      <c r="C63" t="s">
        <v>30</v>
      </c>
      <c r="D63" s="3">
        <v>3196.31</v>
      </c>
      <c r="E63" t="s">
        <v>14</v>
      </c>
    </row>
    <row r="64" spans="1:5" x14ac:dyDescent="0.2">
      <c r="A64" s="1">
        <v>44399</v>
      </c>
      <c r="B64" t="s">
        <v>7</v>
      </c>
      <c r="C64" t="s">
        <v>109</v>
      </c>
      <c r="D64" s="3">
        <v>8578.4500000000007</v>
      </c>
      <c r="E64" t="s">
        <v>11</v>
      </c>
    </row>
    <row r="65" spans="1:5" x14ac:dyDescent="0.2">
      <c r="A65" s="1">
        <v>44400</v>
      </c>
      <c r="B65" t="s">
        <v>7</v>
      </c>
      <c r="C65" t="s">
        <v>110</v>
      </c>
      <c r="D65" s="3">
        <v>2717.44</v>
      </c>
      <c r="E65" t="s">
        <v>14</v>
      </c>
    </row>
    <row r="66" spans="1:5" x14ac:dyDescent="0.2">
      <c r="A66" s="1">
        <v>44403</v>
      </c>
      <c r="B66" t="s">
        <v>7</v>
      </c>
      <c r="C66" t="s">
        <v>111</v>
      </c>
      <c r="D66" s="3">
        <v>4104.18</v>
      </c>
      <c r="E66" t="s">
        <v>13</v>
      </c>
    </row>
    <row r="67" spans="1:5" x14ac:dyDescent="0.2">
      <c r="A67" s="1">
        <v>44407</v>
      </c>
      <c r="B67" t="s">
        <v>5</v>
      </c>
      <c r="C67" t="s">
        <v>88</v>
      </c>
      <c r="D67" s="3">
        <v>4707.76</v>
      </c>
      <c r="E67" t="s">
        <v>14</v>
      </c>
    </row>
    <row r="68" spans="1:5" x14ac:dyDescent="0.2">
      <c r="A68" s="1">
        <v>44410</v>
      </c>
      <c r="B68" t="s">
        <v>6</v>
      </c>
      <c r="C68" t="s">
        <v>61</v>
      </c>
      <c r="D68" s="3">
        <v>8409.24</v>
      </c>
      <c r="E68" t="s">
        <v>12</v>
      </c>
    </row>
    <row r="69" spans="1:5" x14ac:dyDescent="0.2">
      <c r="A69" s="1">
        <v>44415</v>
      </c>
      <c r="B69" t="s">
        <v>6</v>
      </c>
      <c r="C69" t="s">
        <v>62</v>
      </c>
      <c r="D69" s="3">
        <v>1831.33</v>
      </c>
      <c r="E69" t="s">
        <v>11</v>
      </c>
    </row>
    <row r="70" spans="1:5" x14ac:dyDescent="0.2">
      <c r="A70" s="1">
        <v>44416</v>
      </c>
      <c r="B70" t="s">
        <v>7</v>
      </c>
      <c r="C70" t="s">
        <v>112</v>
      </c>
      <c r="D70" s="3">
        <v>8385.7999999999993</v>
      </c>
      <c r="E70" t="s">
        <v>12</v>
      </c>
    </row>
    <row r="71" spans="1:5" x14ac:dyDescent="0.2">
      <c r="A71" s="1">
        <v>44419</v>
      </c>
      <c r="B71" t="s">
        <v>7</v>
      </c>
      <c r="C71" t="s">
        <v>113</v>
      </c>
      <c r="D71" s="3">
        <v>4701.4799999999996</v>
      </c>
      <c r="E71" t="s">
        <v>12</v>
      </c>
    </row>
    <row r="72" spans="1:5" x14ac:dyDescent="0.2">
      <c r="A72" s="1">
        <v>44419</v>
      </c>
      <c r="B72" t="s">
        <v>7</v>
      </c>
      <c r="C72" t="s">
        <v>114</v>
      </c>
      <c r="D72" s="3">
        <v>2859.33</v>
      </c>
      <c r="E72" t="s">
        <v>12</v>
      </c>
    </row>
    <row r="73" spans="1:5" x14ac:dyDescent="0.2">
      <c r="A73" s="1">
        <v>44426</v>
      </c>
      <c r="B73" t="s">
        <v>5</v>
      </c>
      <c r="C73" t="s">
        <v>89</v>
      </c>
      <c r="D73" s="3">
        <v>3653.48</v>
      </c>
      <c r="E73" t="s">
        <v>12</v>
      </c>
    </row>
    <row r="74" spans="1:5" x14ac:dyDescent="0.2">
      <c r="A74" s="1">
        <v>44435</v>
      </c>
      <c r="B74" t="s">
        <v>6</v>
      </c>
      <c r="C74" t="s">
        <v>63</v>
      </c>
      <c r="D74" s="3">
        <v>643.28</v>
      </c>
      <c r="E74" t="s">
        <v>12</v>
      </c>
    </row>
    <row r="75" spans="1:5" x14ac:dyDescent="0.2">
      <c r="A75" s="1">
        <v>44446</v>
      </c>
      <c r="B75" t="s">
        <v>6</v>
      </c>
      <c r="C75" t="s">
        <v>64</v>
      </c>
      <c r="D75" s="3">
        <v>9351.84</v>
      </c>
      <c r="E75" t="s">
        <v>14</v>
      </c>
    </row>
    <row r="76" spans="1:5" x14ac:dyDescent="0.2">
      <c r="A76" s="1">
        <v>44447</v>
      </c>
      <c r="B76" t="s">
        <v>7</v>
      </c>
      <c r="C76" t="s">
        <v>115</v>
      </c>
      <c r="D76" s="3">
        <v>8416.7000000000007</v>
      </c>
      <c r="E76" t="s">
        <v>12</v>
      </c>
    </row>
    <row r="77" spans="1:5" x14ac:dyDescent="0.2">
      <c r="A77" s="1">
        <v>44455</v>
      </c>
      <c r="B77" t="s">
        <v>6</v>
      </c>
      <c r="C77" t="s">
        <v>65</v>
      </c>
      <c r="D77" s="3">
        <v>7932.61</v>
      </c>
      <c r="E77" t="s">
        <v>16</v>
      </c>
    </row>
    <row r="78" spans="1:5" x14ac:dyDescent="0.2">
      <c r="A78" s="1">
        <v>44458</v>
      </c>
      <c r="B78" t="s">
        <v>8</v>
      </c>
      <c r="C78" t="s">
        <v>31</v>
      </c>
      <c r="D78" s="3">
        <v>2006.3</v>
      </c>
      <c r="E78" t="s">
        <v>16</v>
      </c>
    </row>
    <row r="79" spans="1:5" x14ac:dyDescent="0.2">
      <c r="A79" s="1">
        <v>44469</v>
      </c>
      <c r="B79" t="s">
        <v>8</v>
      </c>
      <c r="C79" t="s">
        <v>32</v>
      </c>
      <c r="D79" s="3">
        <v>6229.48</v>
      </c>
      <c r="E79" t="s">
        <v>13</v>
      </c>
    </row>
    <row r="80" spans="1:5" x14ac:dyDescent="0.2">
      <c r="A80" s="1">
        <v>44471</v>
      </c>
      <c r="B80" t="s">
        <v>9</v>
      </c>
      <c r="C80" t="s">
        <v>48</v>
      </c>
      <c r="D80" s="3">
        <v>9061.36</v>
      </c>
      <c r="E80" t="s">
        <v>11</v>
      </c>
    </row>
    <row r="81" spans="1:5" x14ac:dyDescent="0.2">
      <c r="A81" s="1">
        <v>44478</v>
      </c>
      <c r="B81" t="s">
        <v>6</v>
      </c>
      <c r="C81" t="s">
        <v>66</v>
      </c>
      <c r="D81" s="3">
        <v>1795.34</v>
      </c>
      <c r="E81" t="s">
        <v>12</v>
      </c>
    </row>
    <row r="82" spans="1:5" x14ac:dyDescent="0.2">
      <c r="A82" s="1">
        <v>44479</v>
      </c>
      <c r="B82" t="s">
        <v>7</v>
      </c>
      <c r="C82" t="s">
        <v>116</v>
      </c>
      <c r="D82" s="3">
        <v>7625.56</v>
      </c>
      <c r="E82" t="s">
        <v>12</v>
      </c>
    </row>
    <row r="83" spans="1:5" x14ac:dyDescent="0.2">
      <c r="A83" s="1">
        <v>44488</v>
      </c>
      <c r="B83" t="s">
        <v>8</v>
      </c>
      <c r="C83" t="s">
        <v>33</v>
      </c>
      <c r="D83" s="3">
        <v>8993.34</v>
      </c>
      <c r="E83" t="s">
        <v>15</v>
      </c>
    </row>
    <row r="84" spans="1:5" x14ac:dyDescent="0.2">
      <c r="A84" s="1">
        <v>44492</v>
      </c>
      <c r="B84" t="s">
        <v>5</v>
      </c>
      <c r="C84" t="s">
        <v>90</v>
      </c>
      <c r="D84" s="3">
        <v>3281.69</v>
      </c>
      <c r="E84" t="s">
        <v>13</v>
      </c>
    </row>
    <row r="85" spans="1:5" x14ac:dyDescent="0.2">
      <c r="A85" s="1">
        <v>44495</v>
      </c>
      <c r="B85" t="s">
        <v>5</v>
      </c>
      <c r="C85" t="s">
        <v>91</v>
      </c>
      <c r="D85" s="3">
        <v>3986.03</v>
      </c>
      <c r="E85" t="s">
        <v>14</v>
      </c>
    </row>
    <row r="86" spans="1:5" x14ac:dyDescent="0.2">
      <c r="A86" s="1">
        <v>44497</v>
      </c>
      <c r="B86" t="s">
        <v>6</v>
      </c>
      <c r="C86" t="s">
        <v>67</v>
      </c>
      <c r="D86" s="3">
        <v>5033.92</v>
      </c>
      <c r="E86" t="s">
        <v>14</v>
      </c>
    </row>
    <row r="87" spans="1:5" x14ac:dyDescent="0.2">
      <c r="A87" s="1">
        <v>44498</v>
      </c>
      <c r="B87" t="s">
        <v>8</v>
      </c>
      <c r="C87" t="s">
        <v>34</v>
      </c>
      <c r="D87" s="3">
        <v>5394.33</v>
      </c>
      <c r="E87" t="s">
        <v>12</v>
      </c>
    </row>
    <row r="88" spans="1:5" x14ac:dyDescent="0.2">
      <c r="A88" s="1">
        <v>44507</v>
      </c>
      <c r="B88" t="s">
        <v>9</v>
      </c>
      <c r="C88" t="s">
        <v>49</v>
      </c>
      <c r="D88" s="3">
        <v>9999.61</v>
      </c>
      <c r="E88" t="s">
        <v>13</v>
      </c>
    </row>
    <row r="89" spans="1:5" x14ac:dyDescent="0.2">
      <c r="A89" s="1">
        <v>44515</v>
      </c>
      <c r="B89" t="s">
        <v>5</v>
      </c>
      <c r="C89" t="s">
        <v>92</v>
      </c>
      <c r="D89" s="3">
        <v>1242.95</v>
      </c>
      <c r="E89" t="s">
        <v>14</v>
      </c>
    </row>
    <row r="90" spans="1:5" x14ac:dyDescent="0.2">
      <c r="A90" s="1">
        <v>44516</v>
      </c>
      <c r="B90" t="s">
        <v>6</v>
      </c>
      <c r="C90" t="s">
        <v>68</v>
      </c>
      <c r="D90" s="3">
        <v>5449.23</v>
      </c>
      <c r="E90" t="s">
        <v>13</v>
      </c>
    </row>
    <row r="91" spans="1:5" x14ac:dyDescent="0.2">
      <c r="A91" s="1">
        <v>44523</v>
      </c>
      <c r="B91" t="s">
        <v>6</v>
      </c>
      <c r="C91" t="s">
        <v>69</v>
      </c>
      <c r="D91" s="3">
        <v>5842.83</v>
      </c>
      <c r="E91" t="s">
        <v>12</v>
      </c>
    </row>
    <row r="92" spans="1:5" x14ac:dyDescent="0.2">
      <c r="A92" s="1">
        <v>44530</v>
      </c>
      <c r="B92" t="s">
        <v>6</v>
      </c>
      <c r="C92" t="s">
        <v>70</v>
      </c>
      <c r="D92" s="3">
        <v>8275.68</v>
      </c>
      <c r="E92" t="s">
        <v>14</v>
      </c>
    </row>
    <row r="93" spans="1:5" x14ac:dyDescent="0.2">
      <c r="A93" s="1">
        <v>44530</v>
      </c>
      <c r="B93" t="s">
        <v>6</v>
      </c>
      <c r="C93" t="s">
        <v>71</v>
      </c>
      <c r="D93" s="3">
        <v>631.79999999999995</v>
      </c>
      <c r="E93" t="s">
        <v>12</v>
      </c>
    </row>
    <row r="94" spans="1:5" x14ac:dyDescent="0.2">
      <c r="A94" s="1">
        <v>44534</v>
      </c>
      <c r="B94" t="s">
        <v>5</v>
      </c>
      <c r="C94" t="s">
        <v>93</v>
      </c>
      <c r="D94" s="3">
        <v>9395.93</v>
      </c>
      <c r="E94" t="s">
        <v>15</v>
      </c>
    </row>
    <row r="95" spans="1:5" x14ac:dyDescent="0.2">
      <c r="A95" s="1">
        <v>44534</v>
      </c>
      <c r="B95" t="s">
        <v>5</v>
      </c>
      <c r="C95" t="s">
        <v>94</v>
      </c>
      <c r="D95" s="3">
        <v>1611.52</v>
      </c>
      <c r="E95" t="s">
        <v>11</v>
      </c>
    </row>
    <row r="96" spans="1:5" x14ac:dyDescent="0.2">
      <c r="A96" s="1">
        <v>44536</v>
      </c>
      <c r="B96" t="s">
        <v>6</v>
      </c>
      <c r="C96" t="s">
        <v>72</v>
      </c>
      <c r="D96" s="3">
        <v>5521</v>
      </c>
      <c r="E96" t="s">
        <v>15</v>
      </c>
    </row>
    <row r="97" spans="1:5" x14ac:dyDescent="0.2">
      <c r="A97" s="1">
        <v>44546</v>
      </c>
      <c r="B97" t="s">
        <v>5</v>
      </c>
      <c r="C97" t="s">
        <v>95</v>
      </c>
      <c r="D97" s="3">
        <v>6166.28</v>
      </c>
      <c r="E97" t="s">
        <v>13</v>
      </c>
    </row>
    <row r="98" spans="1:5" x14ac:dyDescent="0.2">
      <c r="A98" s="1">
        <v>44548</v>
      </c>
      <c r="B98" t="s">
        <v>8</v>
      </c>
      <c r="C98" t="s">
        <v>35</v>
      </c>
      <c r="D98" s="3">
        <v>4620.12</v>
      </c>
      <c r="E98" t="s">
        <v>13</v>
      </c>
    </row>
    <row r="99" spans="1:5" x14ac:dyDescent="0.2">
      <c r="A99" s="1">
        <v>44549</v>
      </c>
      <c r="B99" t="s">
        <v>9</v>
      </c>
      <c r="C99" t="s">
        <v>50</v>
      </c>
      <c r="D99" s="3">
        <v>1225.06</v>
      </c>
      <c r="E99" t="s">
        <v>14</v>
      </c>
    </row>
    <row r="100" spans="1:5" x14ac:dyDescent="0.2">
      <c r="A100" s="1">
        <v>44557</v>
      </c>
      <c r="B100" t="s">
        <v>9</v>
      </c>
      <c r="C100" t="s">
        <v>51</v>
      </c>
      <c r="D100" s="3">
        <v>4636.2299999999996</v>
      </c>
      <c r="E100" t="s">
        <v>14</v>
      </c>
    </row>
    <row r="101" spans="1:5" x14ac:dyDescent="0.2">
      <c r="A101" s="1">
        <v>44561</v>
      </c>
      <c r="B101" t="s">
        <v>6</v>
      </c>
      <c r="C101" t="s">
        <v>73</v>
      </c>
      <c r="D101" s="3">
        <v>4405.92</v>
      </c>
      <c r="E101" t="s">
        <v>16</v>
      </c>
    </row>
  </sheetData>
  <sortState xmlns:xlrd2="http://schemas.microsoft.com/office/spreadsheetml/2017/richdata2" ref="A2:E101">
    <sortCondition ref="A3:A101"/>
  </sortState>
  <phoneticPr fontId="17" type="noConversion"/>
  <pageMargins left="0.7" right="0.7" top="0.75" bottom="0.75" header="0.3" footer="0.3"/>
  <pageSetup paperSize="9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bca37cab97284e5f861d76a6b10e7e7e xmlns="08ae26e9-8702-4fb1-a1a2-d8e696cdafe5">
      <Terms xmlns="http://schemas.microsoft.com/office/infopath/2007/PartnerControls"/>
    </bca37cab97284e5f861d76a6b10e7e7e>
    <a5ql xmlns="2006b627-b0e0-436d-9273-616fa4323cd9" xsi:nil="true"/>
    <TaxCatchAll xmlns="02f7551b-8ef5-4b97-a1aa-577a3e47bb8e" xsi:nil="true"/>
    <Contents xmlns="2006b627-b0e0-436d-9273-616fa4323cd9" xsi:nil="true"/>
    <_DCDateCreated xmlns="http://schemas.microsoft.com/sharepoint/v3/fields" xsi:nil="true"/>
    <SharedWithUsers xmlns="08ae26e9-8702-4fb1-a1a2-d8e696cdafe5">
      <UserInfo>
        <DisplayName>Tracy Gray</DisplayName>
        <AccountId>60</AccountId>
        <AccountType/>
      </UserInfo>
      <UserInfo>
        <DisplayName>Ian Pay</DisplayName>
        <AccountId>28074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3FFE0D7A33C9419588EBBCBF169C8F" ma:contentTypeVersion="19" ma:contentTypeDescription="Create a new document." ma:contentTypeScope="" ma:versionID="7d2338ad46bf9533fec60c5c4958e1d1">
  <xsd:schema xmlns:xsd="http://www.w3.org/2001/XMLSchema" xmlns:xs="http://www.w3.org/2001/XMLSchema" xmlns:p="http://schemas.microsoft.com/office/2006/metadata/properties" xmlns:ns2="02f7551b-8ef5-4b97-a1aa-577a3e47bb8e" xmlns:ns3="08ae26e9-8702-4fb1-a1a2-d8e696cdafe5" xmlns:ns4="2006b627-b0e0-436d-9273-616fa4323cd9" xmlns:ns5="http://schemas.microsoft.com/sharepoint/v3/fields" targetNamespace="http://schemas.microsoft.com/office/2006/metadata/properties" ma:root="true" ma:fieldsID="d749d240d7a1b9336bb1820af71359b9" ns2:_="" ns3:_="" ns4:_="" ns5:_="">
    <xsd:import namespace="02f7551b-8ef5-4b97-a1aa-577a3e47bb8e"/>
    <xsd:import namespace="08ae26e9-8702-4fb1-a1a2-d8e696cdafe5"/>
    <xsd:import namespace="2006b627-b0e0-436d-9273-616fa4323cd9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3:bca37cab97284e5f861d76a6b10e7e7e" minOccurs="0"/>
                <xsd:element ref="ns2:TaxCatchAll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DateTaken" minOccurs="0"/>
                <xsd:element ref="ns4:MediaServiceOCR" minOccurs="0"/>
                <xsd:element ref="ns4:MediaServiceLocation" minOccurs="0"/>
                <xsd:element ref="ns3:SharedWithUsers" minOccurs="0"/>
                <xsd:element ref="ns3:SharedWithDetails" minOccurs="0"/>
                <xsd:element ref="ns4:MediaServiceEventHashCode" minOccurs="0"/>
                <xsd:element ref="ns4:MediaServiceGenerationTime" minOccurs="0"/>
                <xsd:element ref="ns4:a5ql" minOccurs="0"/>
                <xsd:element ref="ns4:Contents" minOccurs="0"/>
                <xsd:element ref="ns5:_DCDateCreated" minOccurs="0"/>
                <xsd:element ref="ns4:MediaServiceAutoKeyPoints" minOccurs="0"/>
                <xsd:element ref="ns4:MediaServiceKeyPoints" minOccurs="0"/>
                <xsd:element ref="ns4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2f7551b-8ef5-4b97-a1aa-577a3e47bb8e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dcb4deff-dbdf-4659-800d-ab3c19dea170}" ma:internalName="TaxCatchAll" ma:showField="CatchAllData" ma:web="02f7551b-8ef5-4b97-a1aa-577a3e47bb8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ae26e9-8702-4fb1-a1a2-d8e696cdafe5" elementFormDefault="qualified">
    <xsd:import namespace="http://schemas.microsoft.com/office/2006/documentManagement/types"/>
    <xsd:import namespace="http://schemas.microsoft.com/office/infopath/2007/PartnerControls"/>
    <xsd:element name="bca37cab97284e5f861d76a6b10e7e7e" ma:index="9" nillable="true" ma:taxonomy="true" ma:internalName="bca37cab97284e5f861d76a6b10e7e7e" ma:taxonomyFieldName="Tags" ma:displayName="Tags" ma:default="" ma:fieldId="{bca37cab-9728-4e5f-861d-76a6b10e7e7e}" ma:taxonomyMulti="true" ma:sspId="3e64a743-6b44-4d12-af01-f236ac8bc972" ma:termSetId="b23a3108-1288-4148-a2f7-58c7dd384ef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06b627-b0e0-436d-9273-616fa4323c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MediaServiceLocation" ma:internalName="MediaServiceLocation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a5ql" ma:index="21" nillable="true" ma:displayName="Date and Time" ma:internalName="a5ql">
      <xsd:simpleType>
        <xsd:restriction base="dms:DateTime"/>
      </xsd:simpleType>
    </xsd:element>
    <xsd:element name="Contents" ma:index="22" nillable="true" ma:displayName="Contents" ma:description="Key features" ma:format="Dropdown" ma:internalName="Contents">
      <xsd:simpleType>
        <xsd:restriction base="dms:Note">
          <xsd:maxLength value="255"/>
        </xsd:restriction>
      </xsd:simpleType>
    </xsd:element>
    <xsd:element name="MediaServiceAutoKeyPoints" ma:index="24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5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6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DCDateCreated" ma:index="23" nillable="true" ma:displayName="Date Created" ma:description="The date on which this resource was created" ma:format="DateTime" ma:internalName="_DCDateCreated">
      <xsd:simpleType>
        <xsd:restriction base="dms:DateTim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EC1236A-00F5-4486-8498-5CD8F045B9B3}">
  <ds:schemaRefs>
    <ds:schemaRef ds:uri="http://schemas.microsoft.com/office/2006/metadata/properties"/>
    <ds:schemaRef ds:uri="http://schemas.microsoft.com/office/infopath/2007/PartnerControls"/>
    <ds:schemaRef ds:uri="08ae26e9-8702-4fb1-a1a2-d8e696cdafe5"/>
    <ds:schemaRef ds:uri="2006b627-b0e0-436d-9273-616fa4323cd9"/>
    <ds:schemaRef ds:uri="02f7551b-8ef5-4b97-a1aa-577a3e47bb8e"/>
    <ds:schemaRef ds:uri="http://schemas.microsoft.com/sharepoint/v3/fields"/>
  </ds:schemaRefs>
</ds:datastoreItem>
</file>

<file path=customXml/itemProps2.xml><?xml version="1.0" encoding="utf-8"?>
<ds:datastoreItem xmlns:ds="http://schemas.openxmlformats.org/officeDocument/2006/customXml" ds:itemID="{60E2BE5B-C72F-494C-A210-9D41508B886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6F8FA2D-8337-4BAA-94FA-C816D6A2B1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2f7551b-8ef5-4b97-a1aa-577a3e47bb8e"/>
    <ds:schemaRef ds:uri="08ae26e9-8702-4fb1-a1a2-d8e696cdafe5"/>
    <ds:schemaRef ds:uri="2006b627-b0e0-436d-9273-616fa4323cd9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Ian Pay</dc:creator>
  <cp:lastModifiedBy>Chris Osbourne</cp:lastModifiedBy>
  <cp:lastPrinted>2021-07-21T14:40:39Z</cp:lastPrinted>
  <dcterms:created xsi:type="dcterms:W3CDTF">2020-03-25T17:57:53Z</dcterms:created>
  <dcterms:modified xsi:type="dcterms:W3CDTF">2022-05-24T10:36:54Z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0x0101004F3FFE0D7A33C9419588EBBCBF169C8F</vt:lpwstr>
  </property>
</Properties>
</file>